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11\SC\"/>
    </mc:Choice>
  </mc:AlternateContent>
  <xr:revisionPtr revIDLastSave="0" documentId="13_ncr:1_{571A649D-F41D-4F82-89F1-AE6CA613CC2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mmary table" sheetId="47" r:id="rId1"/>
    <sheet name="CV GVW&gt;3.5T Ranking" sheetId="1" r:id="rId2"/>
    <sheet name="CV GVW&gt;3.5T-segments 1" sheetId="3" r:id="rId3"/>
    <sheet name="CV GVW&gt;3.5T-segments 2" sheetId="9" r:id="rId4"/>
    <sheet name="Busess GVW&gt;3.5T" sheetId="5" r:id="rId5"/>
    <sheet name="LCV up to 3.5T" sheetId="48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5">[2]INDEX!$E$16</definedName>
    <definedName name="Mnth">[1]INDEX!$E$21</definedName>
    <definedName name="pickups">[1]INDEX!$A$59</definedName>
    <definedName name="Yr" localSheetId="5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2" i="48" l="1"/>
  <c r="J52" i="48"/>
  <c r="T51" i="48"/>
  <c r="U51" i="48" s="1"/>
  <c r="S51" i="48"/>
  <c r="R51" i="48"/>
  <c r="J51" i="48"/>
  <c r="F51" i="48"/>
  <c r="G51" i="48" s="1"/>
  <c r="D51" i="48"/>
  <c r="D52" i="48" s="1"/>
  <c r="M27" i="48"/>
  <c r="N27" i="48" s="1"/>
  <c r="K27" i="48"/>
  <c r="O27" i="48" s="1"/>
  <c r="I27" i="48"/>
  <c r="J27" i="48" s="1"/>
  <c r="H27" i="48"/>
  <c r="G27" i="48"/>
  <c r="F27" i="48"/>
  <c r="D27" i="48"/>
  <c r="E27" i="48" s="1"/>
  <c r="M26" i="48"/>
  <c r="N26" i="48" s="1"/>
  <c r="L26" i="48"/>
  <c r="K26" i="48"/>
  <c r="I26" i="48"/>
  <c r="F26" i="48"/>
  <c r="G26" i="48" s="1"/>
  <c r="D26" i="48"/>
  <c r="J26" i="48" s="1"/>
  <c r="K52" i="48" l="1"/>
  <c r="E52" i="48"/>
  <c r="V52" i="48"/>
  <c r="E26" i="48"/>
  <c r="E51" i="48"/>
  <c r="V51" i="48"/>
  <c r="H51" i="48"/>
  <c r="T52" i="48"/>
  <c r="U52" i="48" s="1"/>
  <c r="O26" i="48"/>
  <c r="H26" i="48"/>
  <c r="L27" i="48"/>
  <c r="S52" i="48"/>
  <c r="K51" i="48"/>
  <c r="F52" i="48"/>
  <c r="G52" i="48" s="1"/>
  <c r="H52" i="48" l="1"/>
  <c r="M27" i="9" l="1"/>
  <c r="K27" i="9"/>
  <c r="I27" i="9"/>
  <c r="F27" i="9"/>
  <c r="D27" i="9" l="1"/>
  <c r="E27" i="9"/>
  <c r="G27" i="9"/>
  <c r="L27" i="9"/>
  <c r="N27" i="9"/>
  <c r="H27" i="9" l="1"/>
  <c r="O27" i="9"/>
  <c r="J27" i="9"/>
  <c r="N75" i="9" l="1"/>
  <c r="L75" i="9"/>
  <c r="G75" i="9"/>
  <c r="E75" i="9"/>
  <c r="M75" i="9"/>
  <c r="K75" i="9"/>
  <c r="I75" i="9"/>
  <c r="F75" i="9"/>
  <c r="D75" i="9"/>
  <c r="O75" i="9" l="1"/>
  <c r="J75" i="9"/>
  <c r="H75" i="9"/>
  <c r="M15" i="5" l="1"/>
  <c r="K15" i="5"/>
  <c r="I15" i="5"/>
  <c r="F15" i="5"/>
  <c r="D15" i="5"/>
  <c r="M18" i="1"/>
  <c r="K18" i="1"/>
  <c r="K19" i="1" s="1"/>
  <c r="I18" i="1"/>
  <c r="I19" i="1" s="1"/>
  <c r="F18" i="1"/>
  <c r="G18" i="1" s="1"/>
  <c r="D18" i="1"/>
  <c r="E18" i="1" s="1"/>
  <c r="D16" i="5" l="1"/>
  <c r="J15" i="5"/>
  <c r="G15" i="5"/>
  <c r="G16" i="5" s="1"/>
  <c r="F16" i="5"/>
  <c r="I16" i="5"/>
  <c r="L15" i="5"/>
  <c r="L16" i="5" s="1"/>
  <c r="K16" i="5"/>
  <c r="N15" i="5"/>
  <c r="N16" i="5" s="1"/>
  <c r="M16" i="5"/>
  <c r="L18" i="1"/>
  <c r="H15" i="5"/>
  <c r="O18" i="1"/>
  <c r="L19" i="1"/>
  <c r="M19" i="1"/>
  <c r="N19" i="1" s="1"/>
  <c r="N18" i="1"/>
  <c r="O15" i="5"/>
  <c r="D19" i="1"/>
  <c r="E15" i="5"/>
  <c r="E16" i="5" s="1"/>
  <c r="F19" i="1"/>
  <c r="G19" i="1" s="1"/>
  <c r="H18" i="1"/>
  <c r="J18" i="1"/>
  <c r="J16" i="5" l="1"/>
  <c r="H16" i="5"/>
  <c r="O16" i="5"/>
  <c r="O19" i="1"/>
  <c r="J19" i="1"/>
  <c r="H19" i="1"/>
  <c r="E19" i="1"/>
</calcChain>
</file>

<file path=xl/sharedStrings.xml><?xml version="1.0" encoding="utf-8"?>
<sst xmlns="http://schemas.openxmlformats.org/spreadsheetml/2006/main" count="602" uniqueCount="117">
  <si>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</si>
  <si>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</si>
  <si>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</si>
  <si>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</si>
  <si>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</si>
  <si>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</si>
  <si>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</si>
  <si>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</si>
  <si>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</si>
  <si>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</si>
  <si>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</si>
  <si>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</si>
  <si>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</si>
  <si>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</si>
  <si>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</si>
  <si>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</si>
  <si>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</si>
  <si>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</si>
  <si>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</si>
  <si>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Pierwsze rejestracje NOWYCH samochodów ciężarowych o DMC&gt;3,5T, udział w rynku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</si>
  <si>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</si>
  <si>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</si>
  <si>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</si>
  <si>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</si>
  <si>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</si>
  <si>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</si>
  <si>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</si>
  <si>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</si>
  <si>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</si>
  <si>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</si>
  <si>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autobusów o DMC&gt;3,5T, udział w rynku %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</si>
  <si>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</si>
  <si>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</si>
  <si>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</si>
  <si>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</si>
  <si>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</si>
  <si>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</si>
  <si>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</si>
  <si>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</si>
  <si>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</si>
  <si>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</si>
  <si>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</si>
  <si>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</si>
  <si>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</si>
  <si>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</si>
  <si>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</si>
  <si>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</si>
  <si>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</si>
  <si>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</si>
  <si>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</si>
  <si>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</si>
  <si>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Iveco Daily</t>
  </si>
  <si>
    <t>Ford Transit</t>
  </si>
  <si>
    <t>RAZEM 1-10</t>
  </si>
  <si>
    <t>RAZEM / TOTAL</t>
  </si>
  <si>
    <t>RAZEM / Sub Total 1-7</t>
  </si>
  <si>
    <t>Mercedes-Benz Sprinter</t>
  </si>
  <si>
    <t>FORD TRUCKS</t>
  </si>
  <si>
    <t>Pierwsze rejestracje NOWYCH samochodów dostawczych o DMC&lt;=3,5T*, udział w rynku %</t>
  </si>
  <si>
    <t>Toyota Proace City</t>
  </si>
  <si>
    <t>* PZPM na podstawie CEP (Centralnej Ewidencji Pojazdów)</t>
  </si>
  <si>
    <t xml:space="preserve">   Source: PZPM on the basis of CEP (Central Register of Vehicles)</t>
  </si>
  <si>
    <t>* Źródło: analizy PZPM na podstawie CEP (Centralnej Ewidencji Pojazdów)</t>
  </si>
  <si>
    <t xml:space="preserve"> *  Source: PZPM on the basis of CEP (Central Register of Vehicles)</t>
  </si>
  <si>
    <t>ISUZU</t>
  </si>
  <si>
    <t>CARTHAGO</t>
  </si>
  <si>
    <t>Zmiana poz
r/r</t>
  </si>
  <si>
    <t>Ch. Position
y/y</t>
  </si>
  <si>
    <t>Fiat Ducato</t>
  </si>
  <si>
    <t>Ford Transit Custom</t>
  </si>
  <si>
    <t>Volkswagen Crafter</t>
  </si>
  <si>
    <t>SUZUKI</t>
  </si>
  <si>
    <t>HYMER</t>
  </si>
  <si>
    <t>AUTOSAN</t>
  </si>
  <si>
    <t>SKODA</t>
  </si>
  <si>
    <t>SSANGYONG</t>
  </si>
  <si>
    <t>Rejestracje nowych samochodów dostawczych do 3,5T, ranking modeli - 2023 narastająco</t>
  </si>
  <si>
    <t>Registrations of new LCV up to 3.5T, Top Models - 2023 YTD</t>
  </si>
  <si>
    <t>Opel Movano</t>
  </si>
  <si>
    <r>
      <rPr>
        <sz val="10"/>
        <rFont val="Arial Nova"/>
        <family val="2"/>
        <charset val="238"/>
      </rPr>
      <t>Sztuki /</t>
    </r>
    <r>
      <rPr>
        <sz val="10"/>
        <color indexed="23"/>
        <rFont val="Arial Nova"/>
        <family val="2"/>
        <charset val="238"/>
      </rPr>
      <t xml:space="preserve"> Units</t>
    </r>
  </si>
  <si>
    <t>Renault Express</t>
  </si>
  <si>
    <t>Październik</t>
  </si>
  <si>
    <t>October</t>
  </si>
  <si>
    <t>Toyota Hilux</t>
  </si>
  <si>
    <t>Listopad</t>
  </si>
  <si>
    <t>November</t>
  </si>
  <si>
    <t>Pazdziernik</t>
  </si>
  <si>
    <t>Lis/Paż
Zmiana %</t>
  </si>
  <si>
    <t>Nov/JOct Ch %</t>
  </si>
  <si>
    <t>Rok narastająco Styczeń Listopad</t>
  </si>
  <si>
    <t>YTD January - November</t>
  </si>
  <si>
    <t>PZPM based on CEP (Central Register of Vehicles)</t>
  </si>
  <si>
    <t>units</t>
  </si>
  <si>
    <t>FIRST REGISTRATIONS OF NEW COMMERCIAL VEHICLES OVER 3.5T</t>
  </si>
  <si>
    <t>% change y/y</t>
  </si>
  <si>
    <t>CV - TOTAL</t>
  </si>
  <si>
    <t>commercial vehicles over 3.5T</t>
  </si>
  <si>
    <t>special vehicles over 3.5T</t>
  </si>
  <si>
    <t>road tractors*</t>
  </si>
  <si>
    <t>BUSES - TOTAL</t>
  </si>
  <si>
    <t>COMMERCIAL VEHICLES - TOTAL</t>
  </si>
  <si>
    <t>2023
Nov</t>
  </si>
  <si>
    <t>2022
Nov</t>
  </si>
  <si>
    <t>2023
Jan - Nov</t>
  </si>
  <si>
    <t>2022
Jan - Nov</t>
  </si>
  <si>
    <t>First Registrations of NEW Light Commercial Vehicles up to 3.5T, Market Share %</t>
  </si>
  <si>
    <t>Rok narastająco Styczeń - Listopad</t>
  </si>
  <si>
    <t xml:space="preserve">YTD January - November </t>
  </si>
  <si>
    <t>Nov/Oct Ch %</t>
  </si>
  <si>
    <t>Rejestracje nowych samochodów dostawczych do 3,5T, ranking modeli -Listopad 2023</t>
  </si>
  <si>
    <t>Registrations of new LCV up to 3.5T, Top Models - November 2023</t>
  </si>
  <si>
    <t>Rok narastająco Styczeń -Listopad</t>
  </si>
  <si>
    <t>Lis/Paz
Zmiana poz</t>
  </si>
  <si>
    <t>Nov/Oct Ch position</t>
  </si>
  <si>
    <t>Renault Trafic</t>
  </si>
  <si>
    <t>First Registrations of NEW Commercial Vehicles, GVW&gt;3.5T, Market Share %</t>
  </si>
  <si>
    <t>First Registrations of NEW Buses, GVW&gt;3.5T, Market Share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</si>
</sst>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</numFmts>
  <fonts count="34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 Nova"/>
      <family val="2"/>
      <charset val="238"/>
    </font>
    <font>
      <sz val="10"/>
      <color theme="1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theme="1" tint="0.499984740745262"/>
      <name val="Arial Nova"/>
      <family val="2"/>
      <charset val="238"/>
    </font>
    <font>
      <sz val="10"/>
      <color theme="1" tint="0.499984740745262"/>
      <name val="Arial Nova"/>
      <family val="2"/>
      <charset val="238"/>
    </font>
    <font>
      <b/>
      <sz val="10"/>
      <color theme="0"/>
      <name val="Arial Nova"/>
      <family val="2"/>
      <charset val="238"/>
    </font>
    <font>
      <b/>
      <i/>
      <sz val="10"/>
      <color theme="0" tint="-0.34998626667073579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10"/>
      <color theme="0" tint="-0.34998626667073579"/>
      <name val="Arial Nova"/>
      <family val="2"/>
      <charset val="238"/>
    </font>
    <font>
      <sz val="10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11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b/>
      <sz val="20"/>
      <color rgb="FFFF0000"/>
      <name val="Arial Nova"/>
      <family val="2"/>
      <charset val="238"/>
    </font>
    <font>
      <sz val="9"/>
      <color theme="1"/>
      <name val="Arial Nova"/>
      <family val="2"/>
      <charset val="238"/>
    </font>
    <font>
      <sz val="9"/>
      <color theme="1" tint="0.499984740745262"/>
      <name val="Arial Nova"/>
      <family val="2"/>
      <charset val="238"/>
    </font>
    <font>
      <sz val="10"/>
      <color indexed="8"/>
      <name val="Arial Nova"/>
      <family val="2"/>
      <charset val="238"/>
    </font>
    <font>
      <b/>
      <sz val="11"/>
      <color theme="0"/>
      <name val="Arial Nova"/>
      <family val="2"/>
      <charset val="238"/>
    </font>
    <font>
      <u/>
      <sz val="11"/>
      <color theme="10"/>
      <name val="Arial Nova"/>
      <family val="2"/>
      <charset val="238"/>
    </font>
    <font>
      <b/>
      <sz val="11"/>
      <name val="Arial Nova"/>
      <family val="2"/>
      <charset val="238"/>
    </font>
    <font>
      <i/>
      <sz val="10"/>
      <color theme="1"/>
      <name val="Arial Nova"/>
      <family val="2"/>
      <charset val="238"/>
    </font>
    <font>
      <sz val="10"/>
      <color indexed="23"/>
      <name val="Arial Nova"/>
      <family val="2"/>
      <charset val="238"/>
    </font>
    <font>
      <b/>
      <sz val="10"/>
      <color theme="0"/>
      <name val="Arial Nova"/>
      <family val="2"/>
    </font>
    <font>
      <i/>
      <sz val="10"/>
      <color rgb="FFFF0000"/>
      <name val="Arial Nov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94CBEE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/>
      <bottom/>
      <diagonal/>
    </border>
    <border>
      <left/>
      <right style="medium">
        <color rgb="FFF2F2F2"/>
      </right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/>
      <right/>
      <top/>
      <bottom style="medium">
        <color rgb="FFF2F2F2"/>
      </bottom>
      <diagonal/>
    </border>
  </borders>
  <cellStyleXfs count="36">
    <xf numFmtId="0" fontId="0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7" fillId="0" borderId="0"/>
    <xf numFmtId="167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19">
    <xf numFmtId="0" fontId="0" fillId="0" borderId="0" xfId="0"/>
    <xf numFmtId="0" fontId="10" fillId="0" borderId="0" xfId="6" applyFont="1"/>
    <xf numFmtId="0" fontId="14" fillId="0" borderId="0" xfId="4" applyFont="1" applyAlignment="1">
      <alignment horizontal="right" vertical="center"/>
    </xf>
    <xf numFmtId="0" fontId="17" fillId="3" borderId="9" xfId="4" applyFont="1" applyFill="1" applyBorder="1" applyAlignment="1">
      <alignment horizontal="center" vertical="center" wrapText="1"/>
    </xf>
    <xf numFmtId="0" fontId="17" fillId="3" borderId="14" xfId="4" applyFont="1" applyFill="1" applyBorder="1" applyAlignment="1">
      <alignment horizontal="center" wrapText="1"/>
    </xf>
    <xf numFmtId="0" fontId="17" fillId="3" borderId="16" xfId="4" applyFont="1" applyFill="1" applyBorder="1" applyAlignment="1">
      <alignment horizontal="center" vertical="center" wrapText="1"/>
    </xf>
    <xf numFmtId="0" fontId="18" fillId="3" borderId="20" xfId="4" applyFont="1" applyFill="1" applyBorder="1" applyAlignment="1">
      <alignment horizontal="center" vertical="center" wrapText="1"/>
    </xf>
    <xf numFmtId="0" fontId="18" fillId="3" borderId="22" xfId="4" applyFont="1" applyFill="1" applyBorder="1" applyAlignment="1">
      <alignment horizontal="center" vertical="top" wrapText="1"/>
    </xf>
    <xf numFmtId="0" fontId="18" fillId="3" borderId="21" xfId="4" applyFont="1" applyFill="1" applyBorder="1" applyAlignment="1">
      <alignment horizontal="center" vertical="center" wrapText="1"/>
    </xf>
    <xf numFmtId="0" fontId="12" fillId="0" borderId="23" xfId="4" applyFont="1" applyBorder="1" applyAlignment="1">
      <alignment horizontal="center" vertical="center"/>
    </xf>
    <xf numFmtId="0" fontId="19" fillId="0" borderId="24" xfId="4" applyFont="1" applyBorder="1" applyAlignment="1">
      <alignment vertical="center"/>
    </xf>
    <xf numFmtId="3" fontId="19" fillId="0" borderId="25" xfId="4" applyNumberFormat="1" applyFont="1" applyBorder="1" applyAlignment="1">
      <alignment vertical="center"/>
    </xf>
    <xf numFmtId="10" fontId="19" fillId="0" borderId="24" xfId="7" applyNumberFormat="1" applyFont="1" applyBorder="1" applyAlignment="1">
      <alignment vertical="center"/>
    </xf>
    <xf numFmtId="165" fontId="19" fillId="0" borderId="24" xfId="7" applyNumberFormat="1" applyFont="1" applyBorder="1" applyAlignment="1">
      <alignment vertical="center"/>
    </xf>
    <xf numFmtId="0" fontId="20" fillId="4" borderId="23" xfId="6" applyFont="1" applyFill="1" applyBorder="1" applyAlignment="1">
      <alignment horizontal="center" vertical="center" wrapText="1"/>
    </xf>
    <xf numFmtId="0" fontId="19" fillId="4" borderId="24" xfId="4" applyFont="1" applyFill="1" applyBorder="1" applyAlignment="1">
      <alignment vertical="center"/>
    </xf>
    <xf numFmtId="3" fontId="19" fillId="4" borderId="25" xfId="4" applyNumberFormat="1" applyFont="1" applyFill="1" applyBorder="1" applyAlignment="1">
      <alignment vertical="center"/>
    </xf>
    <xf numFmtId="10" fontId="19" fillId="4" borderId="24" xfId="7" applyNumberFormat="1" applyFont="1" applyFill="1" applyBorder="1" applyAlignment="1">
      <alignment vertical="center"/>
    </xf>
    <xf numFmtId="165" fontId="19" fillId="4" borderId="24" xfId="7" applyNumberFormat="1" applyFont="1" applyFill="1" applyBorder="1" applyAlignment="1">
      <alignment vertical="center"/>
    </xf>
    <xf numFmtId="0" fontId="12" fillId="5" borderId="26" xfId="4" applyFont="1" applyFill="1" applyBorder="1" applyAlignment="1">
      <alignment horizontal="center" vertical="center"/>
    </xf>
    <xf numFmtId="3" fontId="19" fillId="5" borderId="25" xfId="4" applyNumberFormat="1" applyFont="1" applyFill="1" applyBorder="1" applyAlignment="1">
      <alignment vertical="center"/>
    </xf>
    <xf numFmtId="10" fontId="19" fillId="5" borderId="24" xfId="7" applyNumberFormat="1" applyFont="1" applyFill="1" applyBorder="1" applyAlignment="1">
      <alignment vertical="center"/>
    </xf>
    <xf numFmtId="165" fontId="19" fillId="5" borderId="24" xfId="7" applyNumberFormat="1" applyFont="1" applyFill="1" applyBorder="1" applyAlignment="1">
      <alignment vertical="center"/>
    </xf>
    <xf numFmtId="3" fontId="15" fillId="3" borderId="25" xfId="4" applyNumberFormat="1" applyFont="1" applyFill="1" applyBorder="1" applyAlignment="1">
      <alignment vertical="center"/>
    </xf>
    <xf numFmtId="9" fontId="15" fillId="3" borderId="24" xfId="7" applyFont="1" applyFill="1" applyBorder="1" applyAlignment="1">
      <alignment vertical="center"/>
    </xf>
    <xf numFmtId="165" fontId="15" fillId="3" borderId="24" xfId="4" applyNumberFormat="1" applyFont="1" applyFill="1" applyBorder="1" applyAlignment="1">
      <alignment vertical="center"/>
    </xf>
    <xf numFmtId="0" fontId="11" fillId="0" borderId="0" xfId="6" applyFont="1"/>
    <xf numFmtId="0" fontId="21" fillId="0" borderId="0" xfId="6" applyFont="1"/>
    <xf numFmtId="0" fontId="22" fillId="0" borderId="0" xfId="6" applyFont="1"/>
    <xf numFmtId="0" fontId="23" fillId="0" borderId="0" xfId="33" applyFont="1" applyAlignment="1">
      <alignment horizontal="center" vertical="top"/>
    </xf>
    <xf numFmtId="0" fontId="19" fillId="0" borderId="0" xfId="4" applyFont="1"/>
    <xf numFmtId="1" fontId="19" fillId="0" borderId="23" xfId="7" applyNumberFormat="1" applyFont="1" applyBorder="1" applyAlignment="1">
      <alignment horizontal="center"/>
    </xf>
    <xf numFmtId="1" fontId="19" fillId="4" borderId="23" xfId="7" applyNumberFormat="1" applyFont="1" applyFill="1" applyBorder="1" applyAlignment="1">
      <alignment horizontal="center"/>
    </xf>
    <xf numFmtId="3" fontId="19" fillId="5" borderId="23" xfId="4" applyNumberFormat="1" applyFont="1" applyFill="1" applyBorder="1" applyAlignment="1">
      <alignment vertical="center"/>
    </xf>
    <xf numFmtId="0" fontId="19" fillId="5" borderId="23" xfId="4" applyFont="1" applyFill="1" applyBorder="1" applyAlignment="1">
      <alignment vertical="center"/>
    </xf>
    <xf numFmtId="0" fontId="19" fillId="5" borderId="25" xfId="4" applyFont="1" applyFill="1" applyBorder="1" applyAlignment="1">
      <alignment vertical="center"/>
    </xf>
    <xf numFmtId="3" fontId="15" fillId="3" borderId="23" xfId="4" applyNumberFormat="1" applyFont="1" applyFill="1" applyBorder="1" applyAlignment="1">
      <alignment vertical="center"/>
    </xf>
    <xf numFmtId="0" fontId="24" fillId="0" borderId="0" xfId="6" applyFont="1"/>
    <xf numFmtId="0" fontId="25" fillId="0" borderId="0" xfId="6" applyFont="1"/>
    <xf numFmtId="0" fontId="10" fillId="0" borderId="0" xfId="0" applyFont="1"/>
    <xf numFmtId="0" fontId="26" fillId="0" borderId="0" xfId="0" applyFont="1" applyAlignment="1">
      <alignment horizontal="right"/>
    </xf>
    <xf numFmtId="0" fontId="15" fillId="3" borderId="3" xfId="0" applyFont="1" applyFill="1" applyBorder="1" applyAlignment="1">
      <alignment wrapText="1"/>
    </xf>
    <xf numFmtId="166" fontId="11" fillId="0" borderId="2" xfId="32" applyNumberFormat="1" applyFont="1" applyBorder="1" applyAlignment="1">
      <alignment horizontal="center"/>
    </xf>
    <xf numFmtId="165" fontId="11" fillId="0" borderId="2" xfId="31" applyNumberFormat="1" applyFont="1" applyBorder="1" applyAlignment="1">
      <alignment horizontal="center"/>
    </xf>
    <xf numFmtId="0" fontId="11" fillId="0" borderId="3" xfId="0" applyFont="1" applyBorder="1" applyAlignment="1">
      <alignment horizontal="left" wrapText="1" indent="1"/>
    </xf>
    <xf numFmtId="166" fontId="11" fillId="0" borderId="4" xfId="32" applyNumberFormat="1" applyFont="1" applyBorder="1" applyAlignment="1">
      <alignment horizontal="center"/>
    </xf>
    <xf numFmtId="165" fontId="11" fillId="0" borderId="4" xfId="34" applyNumberFormat="1" applyFont="1" applyBorder="1" applyAlignment="1">
      <alignment horizontal="center"/>
    </xf>
    <xf numFmtId="0" fontId="15" fillId="3" borderId="2" xfId="0" applyFont="1" applyFill="1" applyBorder="1" applyAlignment="1">
      <alignment vertical="center" wrapText="1"/>
    </xf>
    <xf numFmtId="166" fontId="15" fillId="3" borderId="2" xfId="32" applyNumberFormat="1" applyFont="1" applyFill="1" applyBorder="1" applyAlignment="1">
      <alignment horizontal="center" vertical="center"/>
    </xf>
    <xf numFmtId="165" fontId="15" fillId="3" borderId="2" xfId="3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28" fillId="0" borderId="0" xfId="3" applyFont="1"/>
    <xf numFmtId="0" fontId="20" fillId="4" borderId="23" xfId="0" applyFont="1" applyFill="1" applyBorder="1" applyAlignment="1">
      <alignment horizontal="center" vertical="center" wrapText="1"/>
    </xf>
    <xf numFmtId="0" fontId="11" fillId="0" borderId="0" xfId="11" applyFont="1" applyAlignment="1">
      <alignment horizontal="left"/>
    </xf>
    <xf numFmtId="0" fontId="12" fillId="0" borderId="0" xfId="4" applyFont="1" applyAlignment="1">
      <alignment vertical="center"/>
    </xf>
    <xf numFmtId="0" fontId="14" fillId="0" borderId="8" xfId="4" applyFont="1" applyBorder="1" applyAlignment="1">
      <alignment horizontal="right" vertical="center"/>
    </xf>
    <xf numFmtId="0" fontId="12" fillId="0" borderId="10" xfId="4" applyFont="1" applyBorder="1" applyAlignment="1">
      <alignment horizontal="center" vertical="center"/>
    </xf>
    <xf numFmtId="0" fontId="12" fillId="0" borderId="16" xfId="4" applyFont="1" applyBorder="1" applyAlignment="1">
      <alignment horizontal="center" vertical="center"/>
    </xf>
    <xf numFmtId="0" fontId="19" fillId="4" borderId="14" xfId="4" applyFont="1" applyFill="1" applyBorder="1" applyAlignment="1">
      <alignment vertical="center"/>
    </xf>
    <xf numFmtId="0" fontId="19" fillId="0" borderId="0" xfId="4" applyFont="1" applyAlignment="1">
      <alignment vertical="center"/>
    </xf>
    <xf numFmtId="0" fontId="19" fillId="4" borderId="22" xfId="4" applyFont="1" applyFill="1" applyBorder="1" applyAlignment="1">
      <alignment vertical="center"/>
    </xf>
    <xf numFmtId="0" fontId="12" fillId="0" borderId="21" xfId="4" applyFont="1" applyBorder="1" applyAlignment="1">
      <alignment horizontal="center" vertical="center"/>
    </xf>
    <xf numFmtId="0" fontId="12" fillId="0" borderId="11" xfId="4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0" fillId="2" borderId="0" xfId="0" applyFont="1" applyFill="1"/>
    <xf numFmtId="0" fontId="29" fillId="0" borderId="0" xfId="4" applyFont="1" applyAlignment="1">
      <alignment vertical="center"/>
    </xf>
    <xf numFmtId="0" fontId="11" fillId="0" borderId="0" xfId="0" applyFont="1"/>
    <xf numFmtId="0" fontId="22" fillId="0" borderId="0" xfId="0" applyFont="1"/>
    <xf numFmtId="3" fontId="19" fillId="0" borderId="0" xfId="4" applyNumberFormat="1" applyFont="1"/>
    <xf numFmtId="0" fontId="12" fillId="0" borderId="0" xfId="4" applyFont="1" applyAlignment="1">
      <alignment horizontal="center" vertical="center"/>
    </xf>
    <xf numFmtId="0" fontId="30" fillId="0" borderId="0" xfId="6" applyFont="1"/>
    <xf numFmtId="0" fontId="14" fillId="0" borderId="8" xfId="4" applyFont="1" applyBorder="1" applyAlignment="1">
      <alignment horizontal="right" vertical="center" shrinkToFit="1"/>
    </xf>
    <xf numFmtId="166" fontId="32" fillId="3" borderId="2" xfId="35" applyNumberFormat="1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33" fillId="0" borderId="0" xfId="6" applyFont="1"/>
    <xf numFmtId="14" fontId="11" fillId="0" borderId="0" xfId="6" applyNumberFormat="1" applyFont="1"/>
    <xf numFmtId="0" fontId="27" fillId="3" borderId="1" xfId="0" applyFont="1" applyFill="1" applyBorder="1" applyAlignment="1">
      <alignment horizontal="center" vertical="center"/>
    </xf>
    <xf numFmtId="0" fontId="27" fillId="3" borderId="7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15" fillId="3" borderId="26" xfId="4" applyFont="1" applyFill="1" applyBorder="1" applyAlignment="1">
      <alignment horizontal="center" vertical="top"/>
    </xf>
    <xf numFmtId="0" fontId="15" fillId="3" borderId="24" xfId="4" applyFont="1" applyFill="1" applyBorder="1" applyAlignment="1">
      <alignment horizontal="center" vertical="top"/>
    </xf>
    <xf numFmtId="0" fontId="12" fillId="5" borderId="26" xfId="4" applyFont="1" applyFill="1" applyBorder="1" applyAlignment="1">
      <alignment horizontal="center" vertical="center"/>
    </xf>
    <xf numFmtId="0" fontId="12" fillId="5" borderId="24" xfId="4" applyFont="1" applyFill="1" applyBorder="1" applyAlignment="1">
      <alignment horizontal="center" vertical="center"/>
    </xf>
    <xf numFmtId="0" fontId="17" fillId="3" borderId="10" xfId="4" applyFont="1" applyFill="1" applyBorder="1" applyAlignment="1">
      <alignment horizontal="center" wrapText="1"/>
    </xf>
    <xf numFmtId="0" fontId="17" fillId="3" borderId="16" xfId="4" applyFont="1" applyFill="1" applyBorder="1" applyAlignment="1">
      <alignment horizontal="center" wrapText="1"/>
    </xf>
    <xf numFmtId="0" fontId="16" fillId="3" borderId="15" xfId="4" applyFont="1" applyFill="1" applyBorder="1" applyAlignment="1">
      <alignment horizontal="center" vertical="top"/>
    </xf>
    <xf numFmtId="0" fontId="16" fillId="3" borderId="20" xfId="4" applyFont="1" applyFill="1" applyBorder="1" applyAlignment="1">
      <alignment horizontal="center" vertical="top"/>
    </xf>
    <xf numFmtId="0" fontId="16" fillId="3" borderId="16" xfId="4" applyFont="1" applyFill="1" applyBorder="1" applyAlignment="1">
      <alignment horizontal="center" vertical="top"/>
    </xf>
    <xf numFmtId="0" fontId="16" fillId="3" borderId="21" xfId="4" applyFont="1" applyFill="1" applyBorder="1" applyAlignment="1">
      <alignment horizontal="center" vertical="top"/>
    </xf>
    <xf numFmtId="0" fontId="18" fillId="3" borderId="16" xfId="4" applyFont="1" applyFill="1" applyBorder="1" applyAlignment="1">
      <alignment horizontal="center" vertical="top" wrapText="1"/>
    </xf>
    <xf numFmtId="0" fontId="18" fillId="3" borderId="21" xfId="4" applyFont="1" applyFill="1" applyBorder="1" applyAlignment="1">
      <alignment horizontal="center" vertical="top" wrapText="1"/>
    </xf>
    <xf numFmtId="0" fontId="18" fillId="3" borderId="16" xfId="4" applyFont="1" applyFill="1" applyBorder="1" applyAlignment="1">
      <alignment horizontal="center" vertical="center" wrapText="1"/>
    </xf>
    <xf numFmtId="0" fontId="18" fillId="3" borderId="21" xfId="4" applyFont="1" applyFill="1" applyBorder="1" applyAlignment="1">
      <alignment horizontal="center" vertical="center" wrapText="1"/>
    </xf>
    <xf numFmtId="0" fontId="17" fillId="3" borderId="9" xfId="4" applyFont="1" applyFill="1" applyBorder="1" applyAlignment="1">
      <alignment horizontal="center" vertical="center" wrapText="1"/>
    </xf>
    <xf numFmtId="0" fontId="17" fillId="3" borderId="14" xfId="4" applyFont="1" applyFill="1" applyBorder="1" applyAlignment="1">
      <alignment horizontal="center" vertical="center" wrapText="1"/>
    </xf>
    <xf numFmtId="0" fontId="17" fillId="3" borderId="15" xfId="4" applyFont="1" applyFill="1" applyBorder="1" applyAlignment="1">
      <alignment horizontal="center" vertical="center" wrapText="1"/>
    </xf>
    <xf numFmtId="0" fontId="17" fillId="3" borderId="19" xfId="4" applyFont="1" applyFill="1" applyBorder="1" applyAlignment="1">
      <alignment horizontal="center" vertical="center" wrapText="1"/>
    </xf>
    <xf numFmtId="0" fontId="15" fillId="3" borderId="9" xfId="4" applyFont="1" applyFill="1" applyBorder="1" applyAlignment="1">
      <alignment horizontal="center" wrapText="1"/>
    </xf>
    <xf numFmtId="0" fontId="15" fillId="3" borderId="15" xfId="4" applyFont="1" applyFill="1" applyBorder="1" applyAlignment="1">
      <alignment horizontal="center" wrapText="1"/>
    </xf>
    <xf numFmtId="0" fontId="15" fillId="3" borderId="10" xfId="4" applyFont="1" applyFill="1" applyBorder="1" applyAlignment="1">
      <alignment horizontal="center" wrapText="1"/>
    </xf>
    <xf numFmtId="0" fontId="15" fillId="3" borderId="16" xfId="4" applyFont="1" applyFill="1" applyBorder="1" applyAlignment="1">
      <alignment horizontal="center" wrapText="1"/>
    </xf>
    <xf numFmtId="0" fontId="15" fillId="3" borderId="11" xfId="4" applyFont="1" applyFill="1" applyBorder="1" applyAlignment="1">
      <alignment horizontal="center" vertical="center"/>
    </xf>
    <xf numFmtId="0" fontId="15" fillId="3" borderId="12" xfId="4" applyFont="1" applyFill="1" applyBorder="1" applyAlignment="1">
      <alignment horizontal="center" vertical="center"/>
    </xf>
    <xf numFmtId="0" fontId="17" fillId="3" borderId="10" xfId="4" applyFont="1" applyFill="1" applyBorder="1" applyAlignment="1">
      <alignment horizontal="center" vertical="center" wrapText="1"/>
    </xf>
    <xf numFmtId="0" fontId="17" fillId="3" borderId="16" xfId="4" applyFont="1" applyFill="1" applyBorder="1" applyAlignment="1">
      <alignment horizontal="center" vertical="center" wrapText="1"/>
    </xf>
    <xf numFmtId="0" fontId="15" fillId="3" borderId="13" xfId="4" applyFont="1" applyFill="1" applyBorder="1" applyAlignment="1">
      <alignment horizontal="center" vertical="center"/>
    </xf>
    <xf numFmtId="0" fontId="12" fillId="0" borderId="0" xfId="4" applyFont="1" applyAlignment="1">
      <alignment horizontal="center" vertical="center"/>
    </xf>
    <xf numFmtId="0" fontId="16" fillId="3" borderId="18" xfId="4" applyFont="1" applyFill="1" applyBorder="1" applyAlignment="1">
      <alignment horizontal="center" vertical="center"/>
    </xf>
    <xf numFmtId="0" fontId="16" fillId="3" borderId="0" xfId="4" applyFont="1" applyFill="1" applyAlignment="1">
      <alignment horizontal="center" vertical="center"/>
    </xf>
    <xf numFmtId="0" fontId="16" fillId="3" borderId="19" xfId="4" applyFont="1" applyFill="1" applyBorder="1" applyAlignment="1">
      <alignment horizontal="center" vertical="center"/>
    </xf>
    <xf numFmtId="0" fontId="15" fillId="3" borderId="14" xfId="4" applyFont="1" applyFill="1" applyBorder="1" applyAlignment="1">
      <alignment horizontal="center" vertical="center"/>
    </xf>
    <xf numFmtId="0" fontId="16" fillId="3" borderId="17" xfId="4" applyFont="1" applyFill="1" applyBorder="1" applyAlignment="1">
      <alignment horizontal="center" vertical="center"/>
    </xf>
    <xf numFmtId="0" fontId="13" fillId="0" borderId="0" xfId="4" applyFont="1" applyAlignment="1">
      <alignment horizontal="center" vertical="center"/>
    </xf>
    <xf numFmtId="0" fontId="15" fillId="3" borderId="9" xfId="4" applyFont="1" applyFill="1" applyBorder="1" applyAlignment="1">
      <alignment horizontal="center" vertical="center"/>
    </xf>
    <xf numFmtId="0" fontId="16" fillId="3" borderId="20" xfId="4" applyFont="1" applyFill="1" applyBorder="1" applyAlignment="1">
      <alignment horizontal="center" vertical="center"/>
    </xf>
    <xf numFmtId="0" fontId="16" fillId="3" borderId="27" xfId="4" applyFont="1" applyFill="1" applyBorder="1" applyAlignment="1">
      <alignment horizontal="center" vertical="center"/>
    </xf>
    <xf numFmtId="0" fontId="16" fillId="3" borderId="22" xfId="4" applyFont="1" applyFill="1" applyBorder="1" applyAlignment="1">
      <alignment horizontal="center" vertical="center"/>
    </xf>
    <xf numFmtId="0" fontId="30" fillId="0" borderId="0" xfId="0" applyFont="1"/>
  </cellXfs>
  <cellStyles count="36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Dziesiętny 5" xfId="35" xr:uid="{1E7A201B-5F9F-47D7-B3EB-160BAFC0E7D7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52"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4C8EA-24FF-4109-9A78-2BF28ED819CE}">
  <dimension ref="B1:P18"/>
  <sheetViews>
    <sheetView showGridLines="0" tabSelected="1" zoomScale="80" zoomScaleNormal="80" workbookViewId="0"/>
  </sheetViews>
  <sheetFormatPr defaultColWidth="9.140625" defaultRowHeight="14.25"/>
  <cols>
    <col min="1" max="1" width="1.7109375" style="39" customWidth="1"/>
    <col min="2" max="2" width="32.28515625" style="39" customWidth="1"/>
    <col min="3" max="7" width="11" style="39" customWidth="1"/>
    <col min="8" max="8" width="12" style="39" customWidth="1"/>
    <col min="9" max="11" width="9.140625" style="39"/>
    <col min="12" max="12" width="24.140625" style="39" customWidth="1"/>
    <col min="13" max="15" width="9.140625" style="39"/>
    <col min="16" max="16" width="10.5703125" style="39" customWidth="1"/>
    <col min="17" max="17" width="11.42578125" style="39" customWidth="1"/>
    <col min="18" max="16384" width="9.140625" style="39"/>
  </cols>
  <sheetData>
    <row r="1" spans="2:8" s="66" customFormat="1" ht="12.75">
      <c r="B1" s="66" t="s">
        <v>91</v>
      </c>
      <c r="D1" s="118"/>
      <c r="E1" s="118"/>
      <c r="F1" s="118"/>
      <c r="G1" s="118"/>
      <c r="H1" s="76">
        <v>45266</v>
      </c>
    </row>
    <row r="2" spans="2:8">
      <c r="H2" s="40" t="s">
        <v>92</v>
      </c>
    </row>
    <row r="3" spans="2:8" ht="26.25" customHeight="1">
      <c r="B3" s="77" t="s">
        <v>93</v>
      </c>
      <c r="C3" s="78"/>
      <c r="D3" s="78"/>
      <c r="E3" s="78"/>
      <c r="F3" s="78"/>
      <c r="G3" s="78"/>
      <c r="H3" s="79"/>
    </row>
    <row r="4" spans="2:8" ht="26.25" customHeight="1">
      <c r="B4" s="41"/>
      <c r="C4" s="72" t="s">
        <v>101</v>
      </c>
      <c r="D4" s="72" t="s">
        <v>102</v>
      </c>
      <c r="E4" s="73" t="s">
        <v>94</v>
      </c>
      <c r="F4" s="72" t="s">
        <v>103</v>
      </c>
      <c r="G4" s="72" t="s">
        <v>104</v>
      </c>
      <c r="H4" s="73" t="s">
        <v>94</v>
      </c>
    </row>
    <row r="5" spans="2:8" ht="26.25" customHeight="1">
      <c r="B5" s="74" t="s">
        <v>95</v>
      </c>
      <c r="C5" s="42">
        <v>3080</v>
      </c>
      <c r="D5" s="42">
        <v>3854</v>
      </c>
      <c r="E5" s="43">
        <v>-0.20083030617540221</v>
      </c>
      <c r="F5" s="42">
        <v>32519</v>
      </c>
      <c r="G5" s="42">
        <v>31486</v>
      </c>
      <c r="H5" s="43">
        <v>3.2808232230197465E-2</v>
      </c>
    </row>
    <row r="6" spans="2:8" ht="26.25" customHeight="1">
      <c r="B6" s="44" t="s">
        <v>96</v>
      </c>
      <c r="C6" s="45">
        <v>607</v>
      </c>
      <c r="D6" s="45">
        <v>699</v>
      </c>
      <c r="E6" s="46">
        <v>-0.1316165951359084</v>
      </c>
      <c r="F6" s="45">
        <v>7321</v>
      </c>
      <c r="G6" s="45">
        <v>6648</v>
      </c>
      <c r="H6" s="46">
        <v>0.10123345367027681</v>
      </c>
    </row>
    <row r="7" spans="2:8" ht="26.25" customHeight="1">
      <c r="B7" s="44" t="s">
        <v>97</v>
      </c>
      <c r="C7" s="45">
        <v>250</v>
      </c>
      <c r="D7" s="45">
        <v>194</v>
      </c>
      <c r="E7" s="46">
        <v>0.28865979381443307</v>
      </c>
      <c r="F7" s="45">
        <v>1356</v>
      </c>
      <c r="G7" s="45">
        <v>1090</v>
      </c>
      <c r="H7" s="46">
        <v>0.24403669724770638</v>
      </c>
    </row>
    <row r="8" spans="2:8" ht="26.25" customHeight="1">
      <c r="B8" s="44" t="s">
        <v>98</v>
      </c>
      <c r="C8" s="45">
        <v>2223</v>
      </c>
      <c r="D8" s="45">
        <v>2961</v>
      </c>
      <c r="E8" s="46">
        <v>-0.24924012158054709</v>
      </c>
      <c r="F8" s="45">
        <v>23842</v>
      </c>
      <c r="G8" s="45">
        <v>23748</v>
      </c>
      <c r="H8" s="46">
        <v>3.9582280613104093E-3</v>
      </c>
    </row>
    <row r="9" spans="2:8" ht="26.25" customHeight="1">
      <c r="B9" s="74" t="s">
        <v>99</v>
      </c>
      <c r="C9" s="42">
        <v>153</v>
      </c>
      <c r="D9" s="42">
        <v>109</v>
      </c>
      <c r="E9" s="43">
        <v>0.40366972477064222</v>
      </c>
      <c r="F9" s="42">
        <v>1563</v>
      </c>
      <c r="G9" s="42">
        <v>1013</v>
      </c>
      <c r="H9" s="43">
        <v>0.54294175715695947</v>
      </c>
    </row>
    <row r="10" spans="2:8" ht="26.25" customHeight="1">
      <c r="B10" s="47" t="s">
        <v>100</v>
      </c>
      <c r="C10" s="48">
        <v>3233</v>
      </c>
      <c r="D10" s="48">
        <v>3963</v>
      </c>
      <c r="E10" s="49">
        <v>-0.18420388594499115</v>
      </c>
      <c r="F10" s="48">
        <v>34082</v>
      </c>
      <c r="G10" s="48">
        <v>32499</v>
      </c>
      <c r="H10" s="49">
        <v>4.8709191052032308E-2</v>
      </c>
    </row>
    <row r="11" spans="2:8" ht="26.25" customHeight="1">
      <c r="B11" s="50"/>
    </row>
    <row r="12" spans="2:8" ht="15" customHeight="1"/>
    <row r="18" spans="16:16">
      <c r="P18" s="51"/>
    </row>
  </sheetData>
  <mergeCells count="1">
    <mergeCell ref="B3:H3"/>
  </mergeCells>
  <conditionalFormatting sqref="E5:E10 H5:H10">
    <cfRule type="cellIs" dxfId="51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80" zoomScaleNormal="80" workbookViewId="0"/>
  </sheetViews>
  <sheetFormatPr defaultColWidth="9.140625" defaultRowHeight="14.25"/>
  <cols>
    <col min="1" max="1" width="1.140625" style="39" customWidth="1"/>
    <col min="2" max="2" width="9.140625" style="39" customWidth="1"/>
    <col min="3" max="3" width="16.85546875" style="39" customWidth="1"/>
    <col min="4" max="4" width="9" style="39" customWidth="1"/>
    <col min="5" max="5" width="11" style="39" customWidth="1"/>
    <col min="6" max="6" width="9" style="39" customWidth="1"/>
    <col min="7" max="7" width="12.85546875" style="39" customWidth="1"/>
    <col min="8" max="9" width="9" style="39" customWidth="1"/>
    <col min="10" max="10" width="9.85546875" style="39" customWidth="1"/>
    <col min="11" max="14" width="9" style="39" customWidth="1"/>
    <col min="15" max="15" width="11.5703125" style="39" customWidth="1"/>
    <col min="16" max="16384" width="9.140625" style="39"/>
  </cols>
  <sheetData>
    <row r="1" spans="2:15" s="66" customFormat="1" ht="12.75">
      <c r="B1" s="66" t="s">
        <v>7</v>
      </c>
      <c r="E1" s="118"/>
      <c r="O1" s="76">
        <v>45266</v>
      </c>
    </row>
    <row r="2" spans="2:15">
      <c r="B2" s="107" t="s">
        <v>19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2:15" ht="14.45" customHeight="1">
      <c r="B3" s="113" t="s">
        <v>115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2:15" ht="14.45" customHeight="1" thickBot="1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2" t="s">
        <v>31</v>
      </c>
    </row>
    <row r="5" spans="2:15" ht="14.25" customHeight="1">
      <c r="B5" s="98" t="s">
        <v>0</v>
      </c>
      <c r="C5" s="100" t="s">
        <v>1</v>
      </c>
      <c r="D5" s="102" t="s">
        <v>84</v>
      </c>
      <c r="E5" s="102"/>
      <c r="F5" s="102"/>
      <c r="G5" s="102"/>
      <c r="H5" s="103"/>
      <c r="I5" s="106" t="s">
        <v>86</v>
      </c>
      <c r="J5" s="103"/>
      <c r="K5" s="106" t="s">
        <v>89</v>
      </c>
      <c r="L5" s="102"/>
      <c r="M5" s="102"/>
      <c r="N5" s="102"/>
      <c r="O5" s="111"/>
    </row>
    <row r="6" spans="2:15" ht="14.45" customHeight="1" thickBot="1">
      <c r="B6" s="99"/>
      <c r="C6" s="101"/>
      <c r="D6" s="109" t="s">
        <v>85</v>
      </c>
      <c r="E6" s="109"/>
      <c r="F6" s="109"/>
      <c r="G6" s="109"/>
      <c r="H6" s="112"/>
      <c r="I6" s="108" t="s">
        <v>82</v>
      </c>
      <c r="J6" s="112"/>
      <c r="K6" s="108" t="s">
        <v>90</v>
      </c>
      <c r="L6" s="109"/>
      <c r="M6" s="109"/>
      <c r="N6" s="109"/>
      <c r="O6" s="110"/>
    </row>
    <row r="7" spans="2:15" ht="14.45" customHeight="1">
      <c r="B7" s="99"/>
      <c r="C7" s="101"/>
      <c r="D7" s="94">
        <v>2023</v>
      </c>
      <c r="E7" s="95"/>
      <c r="F7" s="94">
        <v>2022</v>
      </c>
      <c r="G7" s="95"/>
      <c r="H7" s="84" t="s">
        <v>21</v>
      </c>
      <c r="I7" s="104">
        <v>2023</v>
      </c>
      <c r="J7" s="104" t="s">
        <v>87</v>
      </c>
      <c r="K7" s="94">
        <v>2023</v>
      </c>
      <c r="L7" s="95"/>
      <c r="M7" s="94">
        <v>2022</v>
      </c>
      <c r="N7" s="95"/>
      <c r="O7" s="84" t="s">
        <v>21</v>
      </c>
    </row>
    <row r="8" spans="2:15" ht="14.45" customHeight="1" thickBot="1">
      <c r="B8" s="86" t="s">
        <v>22</v>
      </c>
      <c r="C8" s="88" t="s">
        <v>23</v>
      </c>
      <c r="D8" s="96"/>
      <c r="E8" s="97"/>
      <c r="F8" s="96"/>
      <c r="G8" s="97"/>
      <c r="H8" s="85"/>
      <c r="I8" s="105"/>
      <c r="J8" s="105"/>
      <c r="K8" s="96"/>
      <c r="L8" s="97"/>
      <c r="M8" s="96"/>
      <c r="N8" s="97"/>
      <c r="O8" s="85"/>
    </row>
    <row r="9" spans="2:15" ht="14.25" customHeight="1">
      <c r="B9" s="86"/>
      <c r="C9" s="88"/>
      <c r="D9" s="3" t="s">
        <v>24</v>
      </c>
      <c r="E9" s="4" t="s">
        <v>2</v>
      </c>
      <c r="F9" s="3" t="s">
        <v>24</v>
      </c>
      <c r="G9" s="4" t="s">
        <v>2</v>
      </c>
      <c r="H9" s="90" t="s">
        <v>25</v>
      </c>
      <c r="I9" s="5" t="s">
        <v>24</v>
      </c>
      <c r="J9" s="92" t="s">
        <v>88</v>
      </c>
      <c r="K9" s="3" t="s">
        <v>24</v>
      </c>
      <c r="L9" s="4" t="s">
        <v>2</v>
      </c>
      <c r="M9" s="3" t="s">
        <v>24</v>
      </c>
      <c r="N9" s="4" t="s">
        <v>2</v>
      </c>
      <c r="O9" s="90" t="s">
        <v>25</v>
      </c>
    </row>
    <row r="10" spans="2:15" ht="14.45" customHeight="1" thickBot="1">
      <c r="B10" s="87"/>
      <c r="C10" s="89"/>
      <c r="D10" s="6" t="s">
        <v>26</v>
      </c>
      <c r="E10" s="7" t="s">
        <v>27</v>
      </c>
      <c r="F10" s="6" t="s">
        <v>26</v>
      </c>
      <c r="G10" s="7" t="s">
        <v>27</v>
      </c>
      <c r="H10" s="91"/>
      <c r="I10" s="8" t="s">
        <v>26</v>
      </c>
      <c r="J10" s="93"/>
      <c r="K10" s="6" t="s">
        <v>26</v>
      </c>
      <c r="L10" s="7" t="s">
        <v>27</v>
      </c>
      <c r="M10" s="6" t="s">
        <v>26</v>
      </c>
      <c r="N10" s="7" t="s">
        <v>27</v>
      </c>
      <c r="O10" s="91"/>
    </row>
    <row r="11" spans="2:15" ht="14.45" customHeight="1" thickBot="1">
      <c r="B11" s="9">
        <v>1</v>
      </c>
      <c r="C11" s="10" t="s">
        <v>8</v>
      </c>
      <c r="D11" s="11">
        <v>656</v>
      </c>
      <c r="E11" s="12">
        <v>0.21298701298701297</v>
      </c>
      <c r="F11" s="11">
        <v>553</v>
      </c>
      <c r="G11" s="12">
        <v>0.14348728593668916</v>
      </c>
      <c r="H11" s="13">
        <v>0.1862567811934901</v>
      </c>
      <c r="I11" s="11">
        <v>546</v>
      </c>
      <c r="J11" s="13">
        <v>0.20146520146520142</v>
      </c>
      <c r="K11" s="11">
        <v>6184</v>
      </c>
      <c r="L11" s="12">
        <v>0.19016574925428212</v>
      </c>
      <c r="M11" s="11">
        <v>5671</v>
      </c>
      <c r="N11" s="12">
        <v>0.18011179571873215</v>
      </c>
      <c r="O11" s="13">
        <v>9.0460236289895857E-2</v>
      </c>
    </row>
    <row r="12" spans="2:15" ht="14.45" customHeight="1" thickBot="1">
      <c r="B12" s="52">
        <v>2</v>
      </c>
      <c r="C12" s="15" t="s">
        <v>9</v>
      </c>
      <c r="D12" s="16">
        <v>449</v>
      </c>
      <c r="E12" s="17">
        <v>0.14577922077922079</v>
      </c>
      <c r="F12" s="16">
        <v>718</v>
      </c>
      <c r="G12" s="17">
        <v>0.18629994810586403</v>
      </c>
      <c r="H12" s="18">
        <v>-0.37465181058495822</v>
      </c>
      <c r="I12" s="16">
        <v>484</v>
      </c>
      <c r="J12" s="18">
        <v>-7.2314049586776896E-2</v>
      </c>
      <c r="K12" s="16">
        <v>5682</v>
      </c>
      <c r="L12" s="17">
        <v>0.1747286201912728</v>
      </c>
      <c r="M12" s="16">
        <v>6318</v>
      </c>
      <c r="N12" s="17">
        <v>0.20066061106523533</v>
      </c>
      <c r="O12" s="18">
        <v>-0.10066476733143404</v>
      </c>
    </row>
    <row r="13" spans="2:15" ht="14.45" customHeight="1" thickBot="1">
      <c r="B13" s="9">
        <v>3</v>
      </c>
      <c r="C13" s="10" t="s">
        <v>3</v>
      </c>
      <c r="D13" s="11">
        <v>349</v>
      </c>
      <c r="E13" s="12">
        <v>0.11331168831168831</v>
      </c>
      <c r="F13" s="11">
        <v>894</v>
      </c>
      <c r="G13" s="12">
        <v>0.23196678775298391</v>
      </c>
      <c r="H13" s="13">
        <v>-0.60961968680089484</v>
      </c>
      <c r="I13" s="11">
        <v>366</v>
      </c>
      <c r="J13" s="13">
        <v>-4.6448087431694041E-2</v>
      </c>
      <c r="K13" s="11">
        <v>5471</v>
      </c>
      <c r="L13" s="12">
        <v>0.1682401057843107</v>
      </c>
      <c r="M13" s="11">
        <v>6831</v>
      </c>
      <c r="N13" s="12">
        <v>0.21695356666454932</v>
      </c>
      <c r="O13" s="13">
        <v>-0.19909237300541649</v>
      </c>
    </row>
    <row r="14" spans="2:15" ht="14.45" customHeight="1" thickBot="1">
      <c r="B14" s="52">
        <v>4</v>
      </c>
      <c r="C14" s="15" t="s">
        <v>10</v>
      </c>
      <c r="D14" s="16">
        <v>493</v>
      </c>
      <c r="E14" s="17">
        <v>0.16006493506493508</v>
      </c>
      <c r="F14" s="16">
        <v>541</v>
      </c>
      <c r="G14" s="17">
        <v>0.14037363777893097</v>
      </c>
      <c r="H14" s="18">
        <v>-8.8724584103512028E-2</v>
      </c>
      <c r="I14" s="16">
        <v>472</v>
      </c>
      <c r="J14" s="18">
        <v>4.4491525423728806E-2</v>
      </c>
      <c r="K14" s="16">
        <v>4869</v>
      </c>
      <c r="L14" s="17">
        <v>0.14972785140994496</v>
      </c>
      <c r="M14" s="16">
        <v>3764</v>
      </c>
      <c r="N14" s="17">
        <v>0.11954519468970336</v>
      </c>
      <c r="O14" s="18">
        <v>0.29357066950053134</v>
      </c>
    </row>
    <row r="15" spans="2:15" ht="14.45" customHeight="1" thickBot="1">
      <c r="B15" s="9">
        <v>5</v>
      </c>
      <c r="C15" s="10" t="s">
        <v>4</v>
      </c>
      <c r="D15" s="11">
        <v>628</v>
      </c>
      <c r="E15" s="12">
        <v>0.20389610389610391</v>
      </c>
      <c r="F15" s="11">
        <v>558</v>
      </c>
      <c r="G15" s="12">
        <v>0.14478463933575506</v>
      </c>
      <c r="H15" s="13">
        <v>0.12544802867383509</v>
      </c>
      <c r="I15" s="11">
        <v>465</v>
      </c>
      <c r="J15" s="13">
        <v>0.35053763440860219</v>
      </c>
      <c r="K15" s="11">
        <v>4491</v>
      </c>
      <c r="L15" s="12">
        <v>0.13810387773301763</v>
      </c>
      <c r="M15" s="11">
        <v>4163</v>
      </c>
      <c r="N15" s="12">
        <v>0.13221749348916978</v>
      </c>
      <c r="O15" s="13">
        <v>7.8789334614460804E-2</v>
      </c>
    </row>
    <row r="16" spans="2:15" ht="14.45" customHeight="1" thickBot="1">
      <c r="B16" s="52">
        <v>6</v>
      </c>
      <c r="C16" s="15" t="s">
        <v>12</v>
      </c>
      <c r="D16" s="16">
        <v>276</v>
      </c>
      <c r="E16" s="17">
        <v>8.9610389610389612E-2</v>
      </c>
      <c r="F16" s="16">
        <v>244</v>
      </c>
      <c r="G16" s="17">
        <v>6.3310845874416197E-2</v>
      </c>
      <c r="H16" s="18">
        <v>0.13114754098360648</v>
      </c>
      <c r="I16" s="16">
        <v>275</v>
      </c>
      <c r="J16" s="18">
        <v>3.6363636363636598E-3</v>
      </c>
      <c r="K16" s="16">
        <v>2922</v>
      </c>
      <c r="L16" s="17">
        <v>8.9855161597835118E-2</v>
      </c>
      <c r="M16" s="16">
        <v>2042</v>
      </c>
      <c r="N16" s="17">
        <v>6.4854220923585087E-2</v>
      </c>
      <c r="O16" s="18">
        <v>0.4309500489715965</v>
      </c>
    </row>
    <row r="17" spans="2:15" ht="14.45" customHeight="1" thickBot="1">
      <c r="B17" s="9">
        <v>7</v>
      </c>
      <c r="C17" s="10" t="s">
        <v>11</v>
      </c>
      <c r="D17" s="11">
        <v>166</v>
      </c>
      <c r="E17" s="12">
        <v>5.3896103896103893E-2</v>
      </c>
      <c r="F17" s="11">
        <v>235</v>
      </c>
      <c r="G17" s="12">
        <v>6.097560975609756E-2</v>
      </c>
      <c r="H17" s="13">
        <v>-0.29361702127659572</v>
      </c>
      <c r="I17" s="11">
        <v>177</v>
      </c>
      <c r="J17" s="13">
        <v>-6.2146892655367214E-2</v>
      </c>
      <c r="K17" s="11">
        <v>1931</v>
      </c>
      <c r="L17" s="12">
        <v>5.9380669762292816E-2</v>
      </c>
      <c r="M17" s="11">
        <v>1813</v>
      </c>
      <c r="N17" s="12">
        <v>5.75811471765229E-2</v>
      </c>
      <c r="O17" s="13">
        <v>6.5085493656922289E-2</v>
      </c>
    </row>
    <row r="18" spans="2:15" ht="15" thickBot="1">
      <c r="B18" s="82" t="s">
        <v>55</v>
      </c>
      <c r="C18" s="83"/>
      <c r="D18" s="20">
        <f>SUM(D11:D17)</f>
        <v>3017</v>
      </c>
      <c r="E18" s="21">
        <f>D18/D20</f>
        <v>0.9795454545454545</v>
      </c>
      <c r="F18" s="20">
        <f>SUM(F11:F17)</f>
        <v>3743</v>
      </c>
      <c r="G18" s="21">
        <f>F18/F20</f>
        <v>0.9711987545407369</v>
      </c>
      <c r="H18" s="22">
        <f>D18/F18-1</f>
        <v>-0.19396206251669779</v>
      </c>
      <c r="I18" s="20">
        <f>SUM(I11:I17)</f>
        <v>2785</v>
      </c>
      <c r="J18" s="21">
        <f>D18/I18-1</f>
        <v>8.3303411131059324E-2</v>
      </c>
      <c r="K18" s="20">
        <f>SUM(K11:K17)</f>
        <v>31550</v>
      </c>
      <c r="L18" s="21">
        <f>K18/K20</f>
        <v>0.97020203573295616</v>
      </c>
      <c r="M18" s="20">
        <f>SUM(M11:M17)</f>
        <v>30602</v>
      </c>
      <c r="N18" s="21">
        <f>M18/M20</f>
        <v>0.97192402972749792</v>
      </c>
      <c r="O18" s="22">
        <f>K18/M18-1</f>
        <v>3.097836742696547E-2</v>
      </c>
    </row>
    <row r="19" spans="2:15" ht="15" thickBot="1">
      <c r="B19" s="82" t="s">
        <v>28</v>
      </c>
      <c r="C19" s="83"/>
      <c r="D19" s="35">
        <f>D20-D18</f>
        <v>63</v>
      </c>
      <c r="E19" s="21">
        <f>D19/D20</f>
        <v>2.0454545454545454E-2</v>
      </c>
      <c r="F19" s="35">
        <f>F20-F18</f>
        <v>111</v>
      </c>
      <c r="G19" s="21">
        <f>F19/F20</f>
        <v>2.8801245459263103E-2</v>
      </c>
      <c r="H19" s="22">
        <f>D19/F19-1</f>
        <v>-0.43243243243243246</v>
      </c>
      <c r="I19" s="35">
        <f>I20-I18</f>
        <v>58</v>
      </c>
      <c r="J19" s="22">
        <f>D19/I19-1</f>
        <v>8.6206896551724199E-2</v>
      </c>
      <c r="K19" s="35">
        <f>K20-K18</f>
        <v>969</v>
      </c>
      <c r="L19" s="21">
        <f>K19/K20</f>
        <v>2.9797964267043883E-2</v>
      </c>
      <c r="M19" s="35">
        <f>M20-M18</f>
        <v>884</v>
      </c>
      <c r="N19" s="21">
        <f>M19/M20</f>
        <v>2.8075970272502065E-2</v>
      </c>
      <c r="O19" s="22">
        <f>K19/M19-1</f>
        <v>9.6153846153846256E-2</v>
      </c>
    </row>
    <row r="20" spans="2:15" ht="15" thickBot="1">
      <c r="B20" s="80" t="s">
        <v>29</v>
      </c>
      <c r="C20" s="81"/>
      <c r="D20" s="23">
        <v>3080</v>
      </c>
      <c r="E20" s="24">
        <v>1</v>
      </c>
      <c r="F20" s="23">
        <v>3854</v>
      </c>
      <c r="G20" s="24">
        <v>1</v>
      </c>
      <c r="H20" s="25">
        <v>-0.20083030617540221</v>
      </c>
      <c r="I20" s="23">
        <v>2843</v>
      </c>
      <c r="J20" s="25">
        <v>8.3362645093211452E-2</v>
      </c>
      <c r="K20" s="23">
        <v>32519</v>
      </c>
      <c r="L20" s="24">
        <v>1</v>
      </c>
      <c r="M20" s="23">
        <v>31486</v>
      </c>
      <c r="N20" s="24">
        <v>1</v>
      </c>
      <c r="O20" s="25">
        <v>3.2808232230197465E-2</v>
      </c>
    </row>
    <row r="21" spans="2:15">
      <c r="B21" s="53" t="s">
        <v>38</v>
      </c>
    </row>
    <row r="22" spans="2:15">
      <c r="B22" s="70" t="s">
        <v>60</v>
      </c>
    </row>
    <row r="23" spans="2:15">
      <c r="B23" s="27" t="s">
        <v>61</v>
      </c>
    </row>
  </sheetData>
  <mergeCells count="26">
    <mergeCell ref="J7:J8"/>
    <mergeCell ref="I5:J5"/>
    <mergeCell ref="K7:L8"/>
    <mergeCell ref="B2:O2"/>
    <mergeCell ref="K6:O6"/>
    <mergeCell ref="K5:O5"/>
    <mergeCell ref="D6:H6"/>
    <mergeCell ref="I6:J6"/>
    <mergeCell ref="M7:N8"/>
    <mergeCell ref="B3:O3"/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</mergeCells>
  <phoneticPr fontId="4" type="noConversion"/>
  <conditionalFormatting sqref="D11:O17">
    <cfRule type="cellIs" dxfId="50" priority="3" operator="equal">
      <formula>0</formula>
    </cfRule>
  </conditionalFormatting>
  <conditionalFormatting sqref="H11:H19 O11:O19">
    <cfRule type="cellIs" dxfId="49" priority="1" operator="lessThan">
      <formula>0</formula>
    </cfRule>
  </conditionalFormatting>
  <conditionalFormatting sqref="J11:J17">
    <cfRule type="cellIs" dxfId="48" priority="7" operator="lessThan">
      <formula>0</formula>
    </cfRule>
  </conditionalFormatting>
  <conditionalFormatting sqref="J19">
    <cfRule type="cellIs" dxfId="47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7"/>
  <sheetViews>
    <sheetView showGridLines="0" zoomScale="80" zoomScaleNormal="80" workbookViewId="0"/>
  </sheetViews>
  <sheetFormatPr defaultColWidth="9.140625" defaultRowHeight="14.25"/>
  <cols>
    <col min="1" max="1" width="1.28515625" style="39" customWidth="1"/>
    <col min="2" max="2" width="15.42578125" style="39" bestFit="1" customWidth="1"/>
    <col min="3" max="3" width="17.85546875" style="39" customWidth="1"/>
    <col min="4" max="9" width="9" style="39" customWidth="1"/>
    <col min="10" max="10" width="9.7109375" style="39" customWidth="1"/>
    <col min="11" max="14" width="9" style="39" customWidth="1"/>
    <col min="15" max="15" width="11.5703125" style="39" customWidth="1"/>
    <col min="16" max="16384" width="9.140625" style="39"/>
  </cols>
  <sheetData>
    <row r="1" spans="2:15" s="66" customFormat="1" ht="12.75">
      <c r="B1" s="66" t="s">
        <v>7</v>
      </c>
      <c r="E1" s="118"/>
      <c r="O1" s="76">
        <v>45266</v>
      </c>
    </row>
    <row r="2" spans="2:15">
      <c r="B2" s="107" t="s">
        <v>19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54"/>
    </row>
    <row r="3" spans="2:15" ht="14.45" customHeight="1" thickBot="1">
      <c r="B3" s="113" t="s">
        <v>115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55" t="s">
        <v>31</v>
      </c>
    </row>
    <row r="4" spans="2:15" ht="14.45" customHeight="1">
      <c r="B4" s="98" t="s">
        <v>20</v>
      </c>
      <c r="C4" s="100" t="s">
        <v>1</v>
      </c>
      <c r="D4" s="102" t="s">
        <v>84</v>
      </c>
      <c r="E4" s="102"/>
      <c r="F4" s="102"/>
      <c r="G4" s="102"/>
      <c r="H4" s="103"/>
      <c r="I4" s="106" t="s">
        <v>86</v>
      </c>
      <c r="J4" s="103"/>
      <c r="K4" s="106" t="s">
        <v>89</v>
      </c>
      <c r="L4" s="102"/>
      <c r="M4" s="102"/>
      <c r="N4" s="102"/>
      <c r="O4" s="111"/>
    </row>
    <row r="5" spans="2:15" ht="14.45" customHeight="1" thickBot="1">
      <c r="B5" s="99"/>
      <c r="C5" s="101"/>
      <c r="D5" s="109" t="s">
        <v>85</v>
      </c>
      <c r="E5" s="109"/>
      <c r="F5" s="109"/>
      <c r="G5" s="109"/>
      <c r="H5" s="112"/>
      <c r="I5" s="108" t="s">
        <v>82</v>
      </c>
      <c r="J5" s="112"/>
      <c r="K5" s="108" t="s">
        <v>90</v>
      </c>
      <c r="L5" s="109"/>
      <c r="M5" s="109"/>
      <c r="N5" s="109"/>
      <c r="O5" s="110"/>
    </row>
    <row r="6" spans="2:15" ht="14.45" customHeight="1">
      <c r="B6" s="99"/>
      <c r="C6" s="101"/>
      <c r="D6" s="94">
        <v>2023</v>
      </c>
      <c r="E6" s="95"/>
      <c r="F6" s="94">
        <v>2022</v>
      </c>
      <c r="G6" s="95"/>
      <c r="H6" s="84" t="s">
        <v>21</v>
      </c>
      <c r="I6" s="104">
        <v>2023</v>
      </c>
      <c r="J6" s="104" t="s">
        <v>87</v>
      </c>
      <c r="K6" s="94">
        <v>2023</v>
      </c>
      <c r="L6" s="95"/>
      <c r="M6" s="94">
        <v>2022</v>
      </c>
      <c r="N6" s="95"/>
      <c r="O6" s="84" t="s">
        <v>21</v>
      </c>
    </row>
    <row r="7" spans="2:15" ht="14.45" customHeight="1" thickBot="1">
      <c r="B7" s="86" t="s">
        <v>20</v>
      </c>
      <c r="C7" s="88" t="s">
        <v>23</v>
      </c>
      <c r="D7" s="96"/>
      <c r="E7" s="97"/>
      <c r="F7" s="96"/>
      <c r="G7" s="97"/>
      <c r="H7" s="85"/>
      <c r="I7" s="105"/>
      <c r="J7" s="105"/>
      <c r="K7" s="96"/>
      <c r="L7" s="97"/>
      <c r="M7" s="96"/>
      <c r="N7" s="97"/>
      <c r="O7" s="85"/>
    </row>
    <row r="8" spans="2:15" ht="14.45" customHeight="1">
      <c r="B8" s="86"/>
      <c r="C8" s="88"/>
      <c r="D8" s="3" t="s">
        <v>24</v>
      </c>
      <c r="E8" s="4" t="s">
        <v>2</v>
      </c>
      <c r="F8" s="3" t="s">
        <v>24</v>
      </c>
      <c r="G8" s="4" t="s">
        <v>2</v>
      </c>
      <c r="H8" s="90" t="s">
        <v>25</v>
      </c>
      <c r="I8" s="5" t="s">
        <v>24</v>
      </c>
      <c r="J8" s="92" t="s">
        <v>88</v>
      </c>
      <c r="K8" s="3" t="s">
        <v>24</v>
      </c>
      <c r="L8" s="4" t="s">
        <v>2</v>
      </c>
      <c r="M8" s="3" t="s">
        <v>24</v>
      </c>
      <c r="N8" s="4" t="s">
        <v>2</v>
      </c>
      <c r="O8" s="90" t="s">
        <v>25</v>
      </c>
    </row>
    <row r="9" spans="2:15" ht="14.45" customHeight="1" thickBot="1">
      <c r="B9" s="87"/>
      <c r="C9" s="89"/>
      <c r="D9" s="6" t="s">
        <v>26</v>
      </c>
      <c r="E9" s="7" t="s">
        <v>27</v>
      </c>
      <c r="F9" s="6" t="s">
        <v>26</v>
      </c>
      <c r="G9" s="7" t="s">
        <v>27</v>
      </c>
      <c r="H9" s="91"/>
      <c r="I9" s="8" t="s">
        <v>26</v>
      </c>
      <c r="J9" s="93"/>
      <c r="K9" s="6" t="s">
        <v>26</v>
      </c>
      <c r="L9" s="7" t="s">
        <v>27</v>
      </c>
      <c r="M9" s="6" t="s">
        <v>26</v>
      </c>
      <c r="N9" s="7" t="s">
        <v>27</v>
      </c>
      <c r="O9" s="91"/>
    </row>
    <row r="10" spans="2:15" ht="14.45" customHeight="1" thickBot="1">
      <c r="B10" s="56"/>
      <c r="C10" s="10" t="s">
        <v>12</v>
      </c>
      <c r="D10" s="11">
        <v>192</v>
      </c>
      <c r="E10" s="12">
        <v>0.55652173913043479</v>
      </c>
      <c r="F10" s="11">
        <v>113</v>
      </c>
      <c r="G10" s="12">
        <v>0.40213523131672596</v>
      </c>
      <c r="H10" s="13">
        <v>0.69911504424778759</v>
      </c>
      <c r="I10" s="11">
        <v>130</v>
      </c>
      <c r="J10" s="13">
        <v>0.47692307692307701</v>
      </c>
      <c r="K10" s="11">
        <v>1704</v>
      </c>
      <c r="L10" s="12">
        <v>0.537031200756382</v>
      </c>
      <c r="M10" s="11">
        <v>1250</v>
      </c>
      <c r="N10" s="12">
        <v>0.53464499572284008</v>
      </c>
      <c r="O10" s="13">
        <v>0.36319999999999997</v>
      </c>
    </row>
    <row r="11" spans="2:15" ht="14.45" customHeight="1" thickBot="1">
      <c r="B11" s="57"/>
      <c r="C11" s="15" t="s">
        <v>4</v>
      </c>
      <c r="D11" s="16">
        <v>48</v>
      </c>
      <c r="E11" s="17">
        <v>0.1391304347826087</v>
      </c>
      <c r="F11" s="16">
        <v>44</v>
      </c>
      <c r="G11" s="17">
        <v>0.15658362989323843</v>
      </c>
      <c r="H11" s="18">
        <v>9.0909090909090828E-2</v>
      </c>
      <c r="I11" s="16">
        <v>41</v>
      </c>
      <c r="J11" s="18">
        <v>0.1707317073170731</v>
      </c>
      <c r="K11" s="16">
        <v>383</v>
      </c>
      <c r="L11" s="17">
        <v>0.12070595650803656</v>
      </c>
      <c r="M11" s="16">
        <v>253</v>
      </c>
      <c r="N11" s="17">
        <v>0.10821214713430283</v>
      </c>
      <c r="O11" s="18">
        <v>0.51383399209486158</v>
      </c>
    </row>
    <row r="12" spans="2:15" ht="14.45" customHeight="1" thickBot="1">
      <c r="B12" s="57"/>
      <c r="C12" s="10" t="s">
        <v>9</v>
      </c>
      <c r="D12" s="11">
        <v>24</v>
      </c>
      <c r="E12" s="12">
        <v>6.9565217391304349E-2</v>
      </c>
      <c r="F12" s="11">
        <v>49</v>
      </c>
      <c r="G12" s="12">
        <v>0.17437722419928825</v>
      </c>
      <c r="H12" s="13">
        <v>-0.51020408163265307</v>
      </c>
      <c r="I12" s="11">
        <v>17</v>
      </c>
      <c r="J12" s="13">
        <v>0.41176470588235303</v>
      </c>
      <c r="K12" s="11">
        <v>353</v>
      </c>
      <c r="L12" s="12">
        <v>0.11125118184683265</v>
      </c>
      <c r="M12" s="11">
        <v>348</v>
      </c>
      <c r="N12" s="12">
        <v>0.14884516680923868</v>
      </c>
      <c r="O12" s="13">
        <v>1.4367816091954033E-2</v>
      </c>
    </row>
    <row r="13" spans="2:15" ht="14.45" customHeight="1" thickBot="1">
      <c r="B13" s="57"/>
      <c r="C13" s="58" t="s">
        <v>36</v>
      </c>
      <c r="D13" s="16">
        <v>15</v>
      </c>
      <c r="E13" s="17">
        <v>4.3478260869565216E-2</v>
      </c>
      <c r="F13" s="16">
        <v>28</v>
      </c>
      <c r="G13" s="17">
        <v>9.9644128113879002E-2</v>
      </c>
      <c r="H13" s="18">
        <v>-0.4642857142857143</v>
      </c>
      <c r="I13" s="16">
        <v>20</v>
      </c>
      <c r="J13" s="18">
        <v>-0.25</v>
      </c>
      <c r="K13" s="16">
        <v>267</v>
      </c>
      <c r="L13" s="17">
        <v>8.4147494484714785E-2</v>
      </c>
      <c r="M13" s="16">
        <v>173</v>
      </c>
      <c r="N13" s="17">
        <v>7.3994867408041065E-2</v>
      </c>
      <c r="O13" s="18">
        <v>0.54335260115606943</v>
      </c>
    </row>
    <row r="14" spans="2:15" ht="14.45" customHeight="1" thickBot="1">
      <c r="B14" s="57"/>
      <c r="C14" s="59" t="s">
        <v>3</v>
      </c>
      <c r="D14" s="11">
        <v>12</v>
      </c>
      <c r="E14" s="12">
        <v>3.4782608695652174E-2</v>
      </c>
      <c r="F14" s="11">
        <v>11</v>
      </c>
      <c r="G14" s="12">
        <v>3.9145907473309607E-2</v>
      </c>
      <c r="H14" s="13">
        <v>9.0909090909090828E-2</v>
      </c>
      <c r="I14" s="11">
        <v>6</v>
      </c>
      <c r="J14" s="13">
        <v>1</v>
      </c>
      <c r="K14" s="11">
        <v>116</v>
      </c>
      <c r="L14" s="12">
        <v>3.6558462023321775E-2</v>
      </c>
      <c r="M14" s="11">
        <v>124</v>
      </c>
      <c r="N14" s="12">
        <v>5.303678357570573E-2</v>
      </c>
      <c r="O14" s="13">
        <v>-6.4516129032258118E-2</v>
      </c>
    </row>
    <row r="15" spans="2:15" ht="14.45" customHeight="1" thickBot="1">
      <c r="B15" s="57"/>
      <c r="C15" s="60" t="s">
        <v>11</v>
      </c>
      <c r="D15" s="16">
        <v>21</v>
      </c>
      <c r="E15" s="17">
        <v>6.0869565217391307E-2</v>
      </c>
      <c r="F15" s="16">
        <v>19</v>
      </c>
      <c r="G15" s="17">
        <v>6.7615658362989328E-2</v>
      </c>
      <c r="H15" s="18">
        <v>0.10526315789473695</v>
      </c>
      <c r="I15" s="16">
        <v>13</v>
      </c>
      <c r="J15" s="18">
        <v>0.61538461538461542</v>
      </c>
      <c r="K15" s="16">
        <v>104</v>
      </c>
      <c r="L15" s="17">
        <v>3.2776552158840212E-2</v>
      </c>
      <c r="M15" s="16">
        <v>76</v>
      </c>
      <c r="N15" s="17">
        <v>3.2506415739948676E-2</v>
      </c>
      <c r="O15" s="18">
        <v>0.36842105263157898</v>
      </c>
    </row>
    <row r="16" spans="2:15" ht="14.45" customHeight="1" thickBot="1">
      <c r="B16" s="57"/>
      <c r="C16" s="10" t="s">
        <v>8</v>
      </c>
      <c r="D16" s="11">
        <v>9</v>
      </c>
      <c r="E16" s="12">
        <v>2.6086956521739129E-2</v>
      </c>
      <c r="F16" s="11">
        <v>5</v>
      </c>
      <c r="G16" s="12">
        <v>1.7793594306049824E-2</v>
      </c>
      <c r="H16" s="13">
        <v>0.8</v>
      </c>
      <c r="I16" s="11">
        <v>6</v>
      </c>
      <c r="J16" s="13">
        <v>0.5</v>
      </c>
      <c r="K16" s="11">
        <v>58</v>
      </c>
      <c r="L16" s="12">
        <v>1.8279231011660887E-2</v>
      </c>
      <c r="M16" s="11">
        <v>21</v>
      </c>
      <c r="N16" s="12">
        <v>8.9820359281437123E-3</v>
      </c>
      <c r="O16" s="13">
        <v>1.7619047619047619</v>
      </c>
    </row>
    <row r="17" spans="2:15" ht="14.45" customHeight="1" thickBot="1">
      <c r="B17" s="61"/>
      <c r="C17" s="60" t="s">
        <v>28</v>
      </c>
      <c r="D17" s="16">
        <v>24</v>
      </c>
      <c r="E17" s="17">
        <v>6.9565217391304349E-2</v>
      </c>
      <c r="F17" s="16">
        <v>12</v>
      </c>
      <c r="G17" s="17">
        <v>4.2704626334519574E-2</v>
      </c>
      <c r="H17" s="18">
        <v>1</v>
      </c>
      <c r="I17" s="16">
        <v>23</v>
      </c>
      <c r="J17" s="18">
        <v>9.1999999999999998E-2</v>
      </c>
      <c r="K17" s="16">
        <v>188</v>
      </c>
      <c r="L17" s="17">
        <v>5.9249921210211158E-2</v>
      </c>
      <c r="M17" s="16">
        <v>93</v>
      </c>
      <c r="N17" s="17">
        <v>3.9777587681779296E-2</v>
      </c>
      <c r="O17" s="18">
        <v>1.021505376344086</v>
      </c>
    </row>
    <row r="18" spans="2:15" ht="14.45" customHeight="1" thickBot="1">
      <c r="B18" s="19" t="s">
        <v>5</v>
      </c>
      <c r="C18" s="19" t="s">
        <v>29</v>
      </c>
      <c r="D18" s="20">
        <v>345</v>
      </c>
      <c r="E18" s="21">
        <v>0.99999999999999978</v>
      </c>
      <c r="F18" s="20">
        <v>281</v>
      </c>
      <c r="G18" s="21">
        <v>0.99999999999999989</v>
      </c>
      <c r="H18" s="22">
        <v>0.22775800711743766</v>
      </c>
      <c r="I18" s="20">
        <v>250</v>
      </c>
      <c r="J18" s="21">
        <v>0.37999999999999989</v>
      </c>
      <c r="K18" s="20">
        <v>3173</v>
      </c>
      <c r="L18" s="21">
        <v>1</v>
      </c>
      <c r="M18" s="20">
        <v>2338</v>
      </c>
      <c r="N18" s="21">
        <v>1.0000000000000002</v>
      </c>
      <c r="O18" s="22">
        <v>0.35714285714285721</v>
      </c>
    </row>
    <row r="19" spans="2:15" ht="14.45" customHeight="1" thickBot="1">
      <c r="B19" s="56"/>
      <c r="C19" s="10" t="s">
        <v>8</v>
      </c>
      <c r="D19" s="11">
        <v>647</v>
      </c>
      <c r="E19" s="12">
        <v>0.23682284040995608</v>
      </c>
      <c r="F19" s="11">
        <v>546</v>
      </c>
      <c r="G19" s="12">
        <v>0.15311273135165451</v>
      </c>
      <c r="H19" s="13">
        <v>0.18498168498168499</v>
      </c>
      <c r="I19" s="11">
        <v>540</v>
      </c>
      <c r="J19" s="13">
        <v>0.19814814814814818</v>
      </c>
      <c r="K19" s="11">
        <v>6121</v>
      </c>
      <c r="L19" s="12">
        <v>0.20876534788540246</v>
      </c>
      <c r="M19" s="11">
        <v>5648</v>
      </c>
      <c r="N19" s="12">
        <v>0.19393606427909213</v>
      </c>
      <c r="O19" s="13">
        <v>8.3746458923512845E-2</v>
      </c>
    </row>
    <row r="20" spans="2:15" ht="14.45" customHeight="1" thickBot="1">
      <c r="B20" s="57"/>
      <c r="C20" s="15" t="s">
        <v>3</v>
      </c>
      <c r="D20" s="16">
        <v>337</v>
      </c>
      <c r="E20" s="17">
        <v>0.12335285505124451</v>
      </c>
      <c r="F20" s="16">
        <v>883</v>
      </c>
      <c r="G20" s="17">
        <v>0.24761637689287716</v>
      </c>
      <c r="H20" s="18">
        <v>-0.61834654586636462</v>
      </c>
      <c r="I20" s="16">
        <v>360</v>
      </c>
      <c r="J20" s="18">
        <v>-6.3888888888888884E-2</v>
      </c>
      <c r="K20" s="16">
        <v>5355</v>
      </c>
      <c r="L20" s="17">
        <v>0.18263983628922237</v>
      </c>
      <c r="M20" s="16">
        <v>6707</v>
      </c>
      <c r="N20" s="17">
        <v>0.23029907633142191</v>
      </c>
      <c r="O20" s="18">
        <v>-0.20158043834799466</v>
      </c>
    </row>
    <row r="21" spans="2:15" ht="14.45" customHeight="1" thickBot="1">
      <c r="B21" s="57"/>
      <c r="C21" s="10" t="s">
        <v>9</v>
      </c>
      <c r="D21" s="11">
        <v>423</v>
      </c>
      <c r="E21" s="12">
        <v>0.1548316251830161</v>
      </c>
      <c r="F21" s="11">
        <v>668</v>
      </c>
      <c r="G21" s="12">
        <v>0.18732473359506449</v>
      </c>
      <c r="H21" s="13">
        <v>-0.36676646706586824</v>
      </c>
      <c r="I21" s="11">
        <v>467</v>
      </c>
      <c r="J21" s="13">
        <v>-9.4218415417558932E-2</v>
      </c>
      <c r="K21" s="11">
        <v>5325</v>
      </c>
      <c r="L21" s="12">
        <v>0.18161664392905866</v>
      </c>
      <c r="M21" s="11">
        <v>5967</v>
      </c>
      <c r="N21" s="12">
        <v>0.20488960615321225</v>
      </c>
      <c r="O21" s="13">
        <v>-0.10759175465057813</v>
      </c>
    </row>
    <row r="22" spans="2:15" ht="14.45" customHeight="1" thickBot="1">
      <c r="B22" s="57"/>
      <c r="C22" s="58" t="s">
        <v>10</v>
      </c>
      <c r="D22" s="16">
        <v>493</v>
      </c>
      <c r="E22" s="17">
        <v>0.18045387994143486</v>
      </c>
      <c r="F22" s="16">
        <v>541</v>
      </c>
      <c r="G22" s="17">
        <v>0.1517106001121705</v>
      </c>
      <c r="H22" s="18">
        <v>-8.8724584103512028E-2</v>
      </c>
      <c r="I22" s="16">
        <v>472</v>
      </c>
      <c r="J22" s="18">
        <v>4.4491525423728806E-2</v>
      </c>
      <c r="K22" s="16">
        <v>4869</v>
      </c>
      <c r="L22" s="17">
        <v>0.16606412005457025</v>
      </c>
      <c r="M22" s="16">
        <v>3764</v>
      </c>
      <c r="N22" s="17">
        <v>0.12924492669024482</v>
      </c>
      <c r="O22" s="18">
        <v>0.29357066950053134</v>
      </c>
    </row>
    <row r="23" spans="2:15" ht="14.45" customHeight="1" thickBot="1">
      <c r="B23" s="57"/>
      <c r="C23" s="59" t="s">
        <v>4</v>
      </c>
      <c r="D23" s="11">
        <v>579</v>
      </c>
      <c r="E23" s="12">
        <v>0.21193265007320644</v>
      </c>
      <c r="F23" s="11">
        <v>514</v>
      </c>
      <c r="G23" s="12">
        <v>0.14413909141895681</v>
      </c>
      <c r="H23" s="13">
        <v>0.12645914396887159</v>
      </c>
      <c r="I23" s="11">
        <v>424</v>
      </c>
      <c r="J23" s="13">
        <v>0.36556603773584895</v>
      </c>
      <c r="K23" s="11">
        <v>4106</v>
      </c>
      <c r="L23" s="12">
        <v>0.14004092769440654</v>
      </c>
      <c r="M23" s="11">
        <v>3899</v>
      </c>
      <c r="N23" s="12">
        <v>0.13388043814167497</v>
      </c>
      <c r="O23" s="13">
        <v>5.3090536034880786E-2</v>
      </c>
    </row>
    <row r="24" spans="2:15" ht="14.45" customHeight="1" thickBot="1">
      <c r="B24" s="57"/>
      <c r="C24" s="60" t="s">
        <v>11</v>
      </c>
      <c r="D24" s="16">
        <v>145</v>
      </c>
      <c r="E24" s="17">
        <v>5.307467057101025E-2</v>
      </c>
      <c r="F24" s="16">
        <v>216</v>
      </c>
      <c r="G24" s="17">
        <v>6.0572069545709477E-2</v>
      </c>
      <c r="H24" s="18">
        <v>-0.32870370370370372</v>
      </c>
      <c r="I24" s="16">
        <v>164</v>
      </c>
      <c r="J24" s="18">
        <v>-0.11585365853658536</v>
      </c>
      <c r="K24" s="16">
        <v>1827</v>
      </c>
      <c r="L24" s="17">
        <v>6.2312414733969985E-2</v>
      </c>
      <c r="M24" s="16">
        <v>1737</v>
      </c>
      <c r="N24" s="17">
        <v>5.9643580675067816E-2</v>
      </c>
      <c r="O24" s="18">
        <v>5.1813471502590636E-2</v>
      </c>
    </row>
    <row r="25" spans="2:15" ht="14.45" customHeight="1" thickBot="1">
      <c r="B25" s="57"/>
      <c r="C25" s="10" t="s">
        <v>12</v>
      </c>
      <c r="D25" s="11">
        <v>84</v>
      </c>
      <c r="E25" s="12">
        <v>3.074670571010249E-2</v>
      </c>
      <c r="F25" s="11">
        <v>129</v>
      </c>
      <c r="G25" s="12">
        <v>3.6174985978687603E-2</v>
      </c>
      <c r="H25" s="13">
        <v>-0.34883720930232553</v>
      </c>
      <c r="I25" s="11">
        <v>144</v>
      </c>
      <c r="J25" s="13">
        <v>-0.41666666666666663</v>
      </c>
      <c r="K25" s="11">
        <v>1207</v>
      </c>
      <c r="L25" s="12">
        <v>4.116643929058663E-2</v>
      </c>
      <c r="M25" s="11">
        <v>785</v>
      </c>
      <c r="N25" s="12">
        <v>2.6954640662019708E-2</v>
      </c>
      <c r="O25" s="13">
        <v>0.53757961783439501</v>
      </c>
    </row>
    <row r="26" spans="2:15" ht="14.45" customHeight="1" thickBot="1">
      <c r="B26" s="57"/>
      <c r="C26" s="60" t="s">
        <v>57</v>
      </c>
      <c r="D26" s="16">
        <v>20</v>
      </c>
      <c r="E26" s="17">
        <v>7.320644216691069E-3</v>
      </c>
      <c r="F26" s="16">
        <v>65</v>
      </c>
      <c r="G26" s="17">
        <v>1.8227706113292205E-2</v>
      </c>
      <c r="H26" s="18">
        <v>-0.69230769230769229</v>
      </c>
      <c r="I26" s="16">
        <v>18</v>
      </c>
      <c r="J26" s="18">
        <v>0.11111111111111116</v>
      </c>
      <c r="K26" s="16">
        <v>458</v>
      </c>
      <c r="L26" s="17">
        <v>1.5620736698499317E-2</v>
      </c>
      <c r="M26" s="16">
        <v>590</v>
      </c>
      <c r="N26" s="17">
        <v>2.025890189884284E-2</v>
      </c>
      <c r="O26" s="18">
        <v>-0.22372881355932206</v>
      </c>
    </row>
    <row r="27" spans="2:15" ht="14.45" customHeight="1" thickBot="1">
      <c r="B27" s="61"/>
      <c r="C27" s="10" t="s">
        <v>28</v>
      </c>
      <c r="D27" s="11">
        <v>4</v>
      </c>
      <c r="E27" s="12">
        <v>1.4641288433382138E-3</v>
      </c>
      <c r="F27" s="11">
        <v>4</v>
      </c>
      <c r="G27" s="12">
        <v>1.1217049915872126E-3</v>
      </c>
      <c r="H27" s="13">
        <v>0</v>
      </c>
      <c r="I27" s="11">
        <v>3</v>
      </c>
      <c r="J27" s="13">
        <v>0.33333333333333326</v>
      </c>
      <c r="K27" s="11">
        <v>52</v>
      </c>
      <c r="L27" s="12">
        <v>1.7735334242837651E-3</v>
      </c>
      <c r="M27" s="11">
        <v>26</v>
      </c>
      <c r="N27" s="12">
        <v>8.927651684235826E-4</v>
      </c>
      <c r="O27" s="13">
        <v>1</v>
      </c>
    </row>
    <row r="28" spans="2:15" ht="14.45" customHeight="1" thickBot="1">
      <c r="B28" s="19" t="s">
        <v>6</v>
      </c>
      <c r="C28" s="19" t="s">
        <v>29</v>
      </c>
      <c r="D28" s="20">
        <v>2732</v>
      </c>
      <c r="E28" s="21">
        <v>0.99999999999999989</v>
      </c>
      <c r="F28" s="20">
        <v>3566</v>
      </c>
      <c r="G28" s="21">
        <v>1</v>
      </c>
      <c r="H28" s="22">
        <v>-0.23387549074593383</v>
      </c>
      <c r="I28" s="20">
        <v>2592</v>
      </c>
      <c r="J28" s="21">
        <v>5.4012345679012252E-2</v>
      </c>
      <c r="K28" s="20">
        <v>29320</v>
      </c>
      <c r="L28" s="21">
        <v>0.99999999999999989</v>
      </c>
      <c r="M28" s="20">
        <v>29123</v>
      </c>
      <c r="N28" s="21">
        <v>0.99999999999999978</v>
      </c>
      <c r="O28" s="22">
        <v>6.7644130069017816E-3</v>
      </c>
    </row>
    <row r="29" spans="2:15" ht="14.45" customHeight="1" thickBot="1">
      <c r="B29" s="19" t="s">
        <v>46</v>
      </c>
      <c r="C29" s="19" t="s">
        <v>29</v>
      </c>
      <c r="D29" s="20">
        <v>3</v>
      </c>
      <c r="E29" s="21">
        <v>1</v>
      </c>
      <c r="F29" s="20">
        <v>7</v>
      </c>
      <c r="G29" s="21">
        <v>0.99999999999999989</v>
      </c>
      <c r="H29" s="22">
        <v>-0.5714285714285714</v>
      </c>
      <c r="I29" s="20">
        <v>1</v>
      </c>
      <c r="J29" s="21">
        <v>2</v>
      </c>
      <c r="K29" s="20">
        <v>26</v>
      </c>
      <c r="L29" s="21">
        <v>1</v>
      </c>
      <c r="M29" s="20">
        <v>25</v>
      </c>
      <c r="N29" s="21">
        <v>1</v>
      </c>
      <c r="O29" s="22">
        <v>4.0000000000000036E-2</v>
      </c>
    </row>
    <row r="30" spans="2:15" ht="14.45" customHeight="1" thickBot="1">
      <c r="B30" s="80"/>
      <c r="C30" s="81" t="s">
        <v>29</v>
      </c>
      <c r="D30" s="23">
        <v>3080</v>
      </c>
      <c r="E30" s="24">
        <v>1</v>
      </c>
      <c r="F30" s="23">
        <v>3854</v>
      </c>
      <c r="G30" s="24">
        <v>1</v>
      </c>
      <c r="H30" s="25">
        <v>-0.20083030617540221</v>
      </c>
      <c r="I30" s="23">
        <v>2843</v>
      </c>
      <c r="J30" s="25">
        <v>8.3362645093211452E-2</v>
      </c>
      <c r="K30" s="23">
        <v>32519</v>
      </c>
      <c r="L30" s="24">
        <v>1</v>
      </c>
      <c r="M30" s="23">
        <v>31486</v>
      </c>
      <c r="N30" s="24">
        <v>1</v>
      </c>
      <c r="O30" s="25">
        <v>3.2808232230197465E-2</v>
      </c>
    </row>
    <row r="31" spans="2:15" ht="14.45" customHeight="1">
      <c r="B31" s="1" t="s">
        <v>60</v>
      </c>
      <c r="C31" s="26"/>
      <c r="D31" s="1"/>
      <c r="E31" s="1"/>
      <c r="F31" s="1"/>
      <c r="G31" s="1"/>
    </row>
    <row r="32" spans="2:15">
      <c r="B32" s="27" t="s">
        <v>61</v>
      </c>
      <c r="C32" s="1"/>
      <c r="D32" s="1"/>
      <c r="E32" s="1"/>
      <c r="F32" s="1"/>
      <c r="G32" s="1"/>
    </row>
    <row r="34" spans="2:15">
      <c r="B34" s="107" t="s">
        <v>34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54"/>
    </row>
    <row r="35" spans="2:15" ht="15" thickBot="1">
      <c r="B35" s="113" t="s">
        <v>35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55" t="s">
        <v>31</v>
      </c>
    </row>
    <row r="36" spans="2:15" ht="14.45" customHeight="1">
      <c r="B36" s="98" t="s">
        <v>20</v>
      </c>
      <c r="C36" s="100" t="s">
        <v>1</v>
      </c>
      <c r="D36" s="102" t="s">
        <v>84</v>
      </c>
      <c r="E36" s="102"/>
      <c r="F36" s="102"/>
      <c r="G36" s="102"/>
      <c r="H36" s="103"/>
      <c r="I36" s="106" t="s">
        <v>86</v>
      </c>
      <c r="J36" s="103"/>
      <c r="K36" s="106" t="s">
        <v>89</v>
      </c>
      <c r="L36" s="102"/>
      <c r="M36" s="102"/>
      <c r="N36" s="102"/>
      <c r="O36" s="111"/>
    </row>
    <row r="37" spans="2:15" ht="14.45" customHeight="1" thickBot="1">
      <c r="B37" s="99"/>
      <c r="C37" s="101"/>
      <c r="D37" s="109" t="s">
        <v>85</v>
      </c>
      <c r="E37" s="109"/>
      <c r="F37" s="109"/>
      <c r="G37" s="109"/>
      <c r="H37" s="112"/>
      <c r="I37" s="108" t="s">
        <v>82</v>
      </c>
      <c r="J37" s="112"/>
      <c r="K37" s="108" t="s">
        <v>90</v>
      </c>
      <c r="L37" s="109"/>
      <c r="M37" s="109"/>
      <c r="N37" s="109"/>
      <c r="O37" s="110"/>
    </row>
    <row r="38" spans="2:15" ht="14.45" customHeight="1">
      <c r="B38" s="99"/>
      <c r="C38" s="101"/>
      <c r="D38" s="94">
        <v>2023</v>
      </c>
      <c r="E38" s="95"/>
      <c r="F38" s="94">
        <v>2022</v>
      </c>
      <c r="G38" s="95"/>
      <c r="H38" s="84" t="s">
        <v>21</v>
      </c>
      <c r="I38" s="104">
        <v>2023</v>
      </c>
      <c r="J38" s="104" t="s">
        <v>87</v>
      </c>
      <c r="K38" s="94">
        <v>2023</v>
      </c>
      <c r="L38" s="95"/>
      <c r="M38" s="94">
        <v>2022</v>
      </c>
      <c r="N38" s="95"/>
      <c r="O38" s="84" t="s">
        <v>21</v>
      </c>
    </row>
    <row r="39" spans="2:15" ht="18.75" customHeight="1" thickBot="1">
      <c r="B39" s="86" t="s">
        <v>20</v>
      </c>
      <c r="C39" s="88" t="s">
        <v>23</v>
      </c>
      <c r="D39" s="96"/>
      <c r="E39" s="97"/>
      <c r="F39" s="96"/>
      <c r="G39" s="97"/>
      <c r="H39" s="85"/>
      <c r="I39" s="105"/>
      <c r="J39" s="105"/>
      <c r="K39" s="96"/>
      <c r="L39" s="97"/>
      <c r="M39" s="96"/>
      <c r="N39" s="97"/>
      <c r="O39" s="85"/>
    </row>
    <row r="40" spans="2:15" ht="14.45" customHeight="1">
      <c r="B40" s="86"/>
      <c r="C40" s="88"/>
      <c r="D40" s="3" t="s">
        <v>24</v>
      </c>
      <c r="E40" s="4" t="s">
        <v>2</v>
      </c>
      <c r="F40" s="3" t="s">
        <v>24</v>
      </c>
      <c r="G40" s="4" t="s">
        <v>2</v>
      </c>
      <c r="H40" s="90" t="s">
        <v>25</v>
      </c>
      <c r="I40" s="5" t="s">
        <v>24</v>
      </c>
      <c r="J40" s="92" t="s">
        <v>88</v>
      </c>
      <c r="K40" s="3" t="s">
        <v>24</v>
      </c>
      <c r="L40" s="4" t="s">
        <v>2</v>
      </c>
      <c r="M40" s="3" t="s">
        <v>24</v>
      </c>
      <c r="N40" s="4" t="s">
        <v>2</v>
      </c>
      <c r="O40" s="90" t="s">
        <v>25</v>
      </c>
    </row>
    <row r="41" spans="2:15" ht="26.25" thickBot="1">
      <c r="B41" s="87"/>
      <c r="C41" s="89"/>
      <c r="D41" s="6" t="s">
        <v>26</v>
      </c>
      <c r="E41" s="7" t="s">
        <v>27</v>
      </c>
      <c r="F41" s="6" t="s">
        <v>26</v>
      </c>
      <c r="G41" s="7" t="s">
        <v>27</v>
      </c>
      <c r="H41" s="91"/>
      <c r="I41" s="8" t="s">
        <v>26</v>
      </c>
      <c r="J41" s="93"/>
      <c r="K41" s="6" t="s">
        <v>26</v>
      </c>
      <c r="L41" s="7" t="s">
        <v>27</v>
      </c>
      <c r="M41" s="6" t="s">
        <v>26</v>
      </c>
      <c r="N41" s="7" t="s">
        <v>27</v>
      </c>
      <c r="O41" s="91"/>
    </row>
    <row r="42" spans="2:15" ht="15" thickBot="1">
      <c r="B42" s="56"/>
      <c r="C42" s="10" t="s">
        <v>4</v>
      </c>
      <c r="D42" s="11"/>
      <c r="E42" s="12"/>
      <c r="F42" s="11"/>
      <c r="G42" s="12"/>
      <c r="H42" s="13"/>
      <c r="I42" s="11"/>
      <c r="J42" s="13"/>
      <c r="K42" s="11">
        <v>1</v>
      </c>
      <c r="L42" s="12">
        <v>0.5</v>
      </c>
      <c r="M42" s="11">
        <v>0</v>
      </c>
      <c r="N42" s="12">
        <v>0</v>
      </c>
      <c r="O42" s="13"/>
    </row>
    <row r="43" spans="2:15" ht="15" thickBot="1">
      <c r="B43" s="62"/>
      <c r="C43" s="10" t="s">
        <v>12</v>
      </c>
      <c r="D43" s="11"/>
      <c r="E43" s="12"/>
      <c r="F43" s="11"/>
      <c r="G43" s="12"/>
      <c r="H43" s="13"/>
      <c r="I43" s="11"/>
      <c r="J43" s="13"/>
      <c r="K43" s="11">
        <v>1</v>
      </c>
      <c r="L43" s="12">
        <v>0.5</v>
      </c>
      <c r="M43" s="11">
        <v>1</v>
      </c>
      <c r="N43" s="12">
        <v>1</v>
      </c>
      <c r="O43" s="13">
        <v>0</v>
      </c>
    </row>
    <row r="44" spans="2:15" ht="15" thickBot="1">
      <c r="B44" s="19" t="s">
        <v>5</v>
      </c>
      <c r="C44" s="19" t="s">
        <v>29</v>
      </c>
      <c r="D44" s="20">
        <v>0</v>
      </c>
      <c r="E44" s="21">
        <v>0</v>
      </c>
      <c r="F44" s="20">
        <v>0</v>
      </c>
      <c r="G44" s="21">
        <v>0</v>
      </c>
      <c r="H44" s="22"/>
      <c r="I44" s="20">
        <v>0</v>
      </c>
      <c r="J44" s="21">
        <v>0</v>
      </c>
      <c r="K44" s="20">
        <v>2</v>
      </c>
      <c r="L44" s="21">
        <v>1</v>
      </c>
      <c r="M44" s="20">
        <v>1</v>
      </c>
      <c r="N44" s="21">
        <v>1</v>
      </c>
      <c r="O44" s="22">
        <v>1</v>
      </c>
    </row>
    <row r="45" spans="2:15" ht="15" thickBot="1">
      <c r="B45" s="56"/>
      <c r="C45" s="10" t="s">
        <v>8</v>
      </c>
      <c r="D45" s="11">
        <v>515</v>
      </c>
      <c r="E45" s="12">
        <v>0.23166891587944219</v>
      </c>
      <c r="F45" s="11">
        <v>383</v>
      </c>
      <c r="G45" s="12">
        <v>0.12934819317798041</v>
      </c>
      <c r="H45" s="13">
        <v>0.34464751958224538</v>
      </c>
      <c r="I45" s="11">
        <v>447</v>
      </c>
      <c r="J45" s="13">
        <v>0.15212527964205824</v>
      </c>
      <c r="K45" s="11">
        <v>4865</v>
      </c>
      <c r="L45" s="12">
        <v>0.20405167351732237</v>
      </c>
      <c r="M45" s="11">
        <v>4419</v>
      </c>
      <c r="N45" s="12">
        <v>0.1860788276907529</v>
      </c>
      <c r="O45" s="13">
        <v>0.10092781172210907</v>
      </c>
    </row>
    <row r="46" spans="2:15" ht="15" thickBot="1">
      <c r="B46" s="57"/>
      <c r="C46" s="15" t="s">
        <v>3</v>
      </c>
      <c r="D46" s="16">
        <v>279</v>
      </c>
      <c r="E46" s="17">
        <v>0.12550607287449392</v>
      </c>
      <c r="F46" s="16">
        <v>839</v>
      </c>
      <c r="G46" s="17">
        <v>0.28335021952043227</v>
      </c>
      <c r="H46" s="18">
        <v>-0.66746126340881995</v>
      </c>
      <c r="I46" s="16">
        <v>309</v>
      </c>
      <c r="J46" s="18">
        <v>-9.7087378640776656E-2</v>
      </c>
      <c r="K46" s="16">
        <v>4748</v>
      </c>
      <c r="L46" s="17">
        <v>0.19914436708329838</v>
      </c>
      <c r="M46" s="16">
        <v>6071</v>
      </c>
      <c r="N46" s="17">
        <v>0.25564258042782551</v>
      </c>
      <c r="O46" s="18">
        <v>-0.21792126503047271</v>
      </c>
    </row>
    <row r="47" spans="2:15" ht="15" thickBot="1">
      <c r="B47" s="57"/>
      <c r="C47" s="10" t="s">
        <v>9</v>
      </c>
      <c r="D47" s="11">
        <v>357</v>
      </c>
      <c r="E47" s="12">
        <v>0.16059379217273953</v>
      </c>
      <c r="F47" s="11">
        <v>549</v>
      </c>
      <c r="G47" s="12">
        <v>0.18541033434650456</v>
      </c>
      <c r="H47" s="13">
        <v>-0.34972677595628421</v>
      </c>
      <c r="I47" s="11">
        <v>396</v>
      </c>
      <c r="J47" s="13">
        <v>-9.8484848484848508E-2</v>
      </c>
      <c r="K47" s="11">
        <v>4431</v>
      </c>
      <c r="L47" s="12">
        <v>0.18584850264239577</v>
      </c>
      <c r="M47" s="11">
        <v>4925</v>
      </c>
      <c r="N47" s="12">
        <v>0.2073858851271686</v>
      </c>
      <c r="O47" s="13">
        <v>-0.1003045685279188</v>
      </c>
    </row>
    <row r="48" spans="2:15" ht="15" thickBot="1">
      <c r="B48" s="57"/>
      <c r="C48" s="58" t="s">
        <v>10</v>
      </c>
      <c r="D48" s="16">
        <v>419</v>
      </c>
      <c r="E48" s="17">
        <v>0.18848403058929375</v>
      </c>
      <c r="F48" s="16">
        <v>423</v>
      </c>
      <c r="G48" s="17">
        <v>0.14285714285714285</v>
      </c>
      <c r="H48" s="18">
        <v>-9.4562647754137252E-3</v>
      </c>
      <c r="I48" s="16">
        <v>385</v>
      </c>
      <c r="J48" s="18">
        <v>8.8311688311688341E-2</v>
      </c>
      <c r="K48" s="16">
        <v>4042</v>
      </c>
      <c r="L48" s="17">
        <v>0.16953275731901687</v>
      </c>
      <c r="M48" s="16">
        <v>2846</v>
      </c>
      <c r="N48" s="17">
        <v>0.11984167087754759</v>
      </c>
      <c r="O48" s="18">
        <v>0.42023893183415328</v>
      </c>
    </row>
    <row r="49" spans="2:15" ht="15" thickBot="1">
      <c r="B49" s="57"/>
      <c r="C49" s="59" t="s">
        <v>4</v>
      </c>
      <c r="D49" s="11">
        <v>471</v>
      </c>
      <c r="E49" s="12">
        <v>0.21187584345479082</v>
      </c>
      <c r="F49" s="11">
        <v>432</v>
      </c>
      <c r="G49" s="12">
        <v>0.1458966565349544</v>
      </c>
      <c r="H49" s="13">
        <v>9.0277777777777679E-2</v>
      </c>
      <c r="I49" s="11">
        <v>341</v>
      </c>
      <c r="J49" s="13">
        <v>0.3812316715542523</v>
      </c>
      <c r="K49" s="11">
        <v>3073</v>
      </c>
      <c r="L49" s="12">
        <v>0.12889019377568997</v>
      </c>
      <c r="M49" s="11">
        <v>3019</v>
      </c>
      <c r="N49" s="12">
        <v>0.12712649486272529</v>
      </c>
      <c r="O49" s="13">
        <v>1.7886717456111256E-2</v>
      </c>
    </row>
    <row r="50" spans="2:15" ht="15" thickBot="1">
      <c r="B50" s="57"/>
      <c r="C50" s="60" t="s">
        <v>11</v>
      </c>
      <c r="D50" s="16">
        <v>96</v>
      </c>
      <c r="E50" s="17">
        <v>4.3184885290148446E-2</v>
      </c>
      <c r="F50" s="16">
        <v>147</v>
      </c>
      <c r="G50" s="17">
        <v>4.9645390070921988E-2</v>
      </c>
      <c r="H50" s="18">
        <v>-0.34693877551020413</v>
      </c>
      <c r="I50" s="16">
        <v>97</v>
      </c>
      <c r="J50" s="18">
        <v>-1.0309278350515427E-2</v>
      </c>
      <c r="K50" s="16">
        <v>1261</v>
      </c>
      <c r="L50" s="17">
        <v>5.2889858233369683E-2</v>
      </c>
      <c r="M50" s="16">
        <v>1226</v>
      </c>
      <c r="N50" s="17">
        <v>5.1625400033687048E-2</v>
      </c>
      <c r="O50" s="18">
        <v>2.8548123980424167E-2</v>
      </c>
    </row>
    <row r="51" spans="2:15" ht="15" thickBot="1">
      <c r="B51" s="57"/>
      <c r="C51" s="10" t="s">
        <v>12</v>
      </c>
      <c r="D51" s="11">
        <v>67</v>
      </c>
      <c r="E51" s="12">
        <v>3.0139451192082771E-2</v>
      </c>
      <c r="F51" s="11">
        <v>121</v>
      </c>
      <c r="G51" s="12">
        <v>4.0864572779466396E-2</v>
      </c>
      <c r="H51" s="13">
        <v>-0.44628099173553715</v>
      </c>
      <c r="I51" s="11">
        <v>123</v>
      </c>
      <c r="J51" s="13">
        <v>-0.45528455284552849</v>
      </c>
      <c r="K51" s="11">
        <v>958</v>
      </c>
      <c r="L51" s="12">
        <v>4.0181192852948577E-2</v>
      </c>
      <c r="M51" s="11">
        <v>654</v>
      </c>
      <c r="N51" s="12">
        <v>2.7539161192521474E-2</v>
      </c>
      <c r="O51" s="13">
        <v>0.46483180428134552</v>
      </c>
    </row>
    <row r="52" spans="2:15" ht="15" thickBot="1">
      <c r="B52" s="57"/>
      <c r="C52" s="60" t="s">
        <v>57</v>
      </c>
      <c r="D52" s="16">
        <v>19</v>
      </c>
      <c r="E52" s="17">
        <v>8.5470085470085479E-3</v>
      </c>
      <c r="F52" s="16">
        <v>65</v>
      </c>
      <c r="G52" s="17">
        <v>2.1952043228638973E-2</v>
      </c>
      <c r="H52" s="18">
        <v>-0.70769230769230762</v>
      </c>
      <c r="I52" s="16">
        <v>18</v>
      </c>
      <c r="J52" s="18">
        <v>5.555555555555558E-2</v>
      </c>
      <c r="K52" s="16">
        <v>450</v>
      </c>
      <c r="L52" s="17">
        <v>1.887425551547689E-2</v>
      </c>
      <c r="M52" s="16">
        <v>579</v>
      </c>
      <c r="N52" s="17">
        <v>2.438100050530571E-2</v>
      </c>
      <c r="O52" s="18">
        <v>-0.22279792746113991</v>
      </c>
    </row>
    <row r="53" spans="2:15" ht="15" thickBot="1">
      <c r="B53" s="61"/>
      <c r="C53" s="10" t="s">
        <v>28</v>
      </c>
      <c r="D53" s="11">
        <v>0</v>
      </c>
      <c r="E53" s="12">
        <v>0</v>
      </c>
      <c r="F53" s="11">
        <v>0</v>
      </c>
      <c r="G53" s="12">
        <v>0</v>
      </c>
      <c r="H53" s="13"/>
      <c r="I53" s="11">
        <v>0</v>
      </c>
      <c r="J53" s="13"/>
      <c r="K53" s="11">
        <v>3</v>
      </c>
      <c r="L53" s="12">
        <v>1.2582837010317925E-4</v>
      </c>
      <c r="M53" s="11">
        <v>1</v>
      </c>
      <c r="N53" s="12">
        <v>4.2108809162876877E-5</v>
      </c>
      <c r="O53" s="13">
        <v>2</v>
      </c>
    </row>
    <row r="54" spans="2:15" ht="15" thickBot="1">
      <c r="B54" s="19" t="s">
        <v>6</v>
      </c>
      <c r="C54" s="19" t="s">
        <v>29</v>
      </c>
      <c r="D54" s="20">
        <v>2223</v>
      </c>
      <c r="E54" s="21">
        <v>0.99999999999999989</v>
      </c>
      <c r="F54" s="20">
        <v>2959</v>
      </c>
      <c r="G54" s="21">
        <v>0.99932455251604191</v>
      </c>
      <c r="H54" s="22">
        <v>-0.24873267995944581</v>
      </c>
      <c r="I54" s="20">
        <v>2116</v>
      </c>
      <c r="J54" s="21">
        <v>5.0567107750472573E-2</v>
      </c>
      <c r="K54" s="20">
        <v>23831</v>
      </c>
      <c r="L54" s="21">
        <v>0.99953862930962167</v>
      </c>
      <c r="M54" s="20">
        <v>23740</v>
      </c>
      <c r="N54" s="21">
        <v>0.999663129526697</v>
      </c>
      <c r="O54" s="22">
        <v>3.8331929233361706E-3</v>
      </c>
    </row>
    <row r="55" spans="2:15" ht="15" thickBot="1">
      <c r="B55" s="19" t="s">
        <v>46</v>
      </c>
      <c r="C55" s="19" t="s">
        <v>29</v>
      </c>
      <c r="D55" s="20">
        <v>0</v>
      </c>
      <c r="E55" s="21">
        <v>1</v>
      </c>
      <c r="F55" s="20">
        <v>2</v>
      </c>
      <c r="G55" s="21">
        <v>1</v>
      </c>
      <c r="H55" s="22">
        <v>-1</v>
      </c>
      <c r="I55" s="20">
        <v>0</v>
      </c>
      <c r="J55" s="21"/>
      <c r="K55" s="20">
        <v>9</v>
      </c>
      <c r="L55" s="21">
        <v>1</v>
      </c>
      <c r="M55" s="20">
        <v>7</v>
      </c>
      <c r="N55" s="21">
        <v>1</v>
      </c>
      <c r="O55" s="22">
        <v>0.28571428571428581</v>
      </c>
    </row>
    <row r="56" spans="2:15" ht="15" thickBot="1">
      <c r="B56" s="80"/>
      <c r="C56" s="81" t="s">
        <v>29</v>
      </c>
      <c r="D56" s="23">
        <v>2223</v>
      </c>
      <c r="E56" s="24">
        <v>1</v>
      </c>
      <c r="F56" s="23">
        <v>2961</v>
      </c>
      <c r="G56" s="24">
        <v>1</v>
      </c>
      <c r="H56" s="25">
        <v>-0.24924012158054709</v>
      </c>
      <c r="I56" s="23">
        <v>2116</v>
      </c>
      <c r="J56" s="25">
        <v>5.0567107750472573E-2</v>
      </c>
      <c r="K56" s="23">
        <v>23842</v>
      </c>
      <c r="L56" s="24">
        <v>1</v>
      </c>
      <c r="M56" s="23">
        <v>23748</v>
      </c>
      <c r="N56" s="24">
        <v>1</v>
      </c>
      <c r="O56" s="25">
        <v>3.9582280613104093E-3</v>
      </c>
    </row>
    <row r="57" spans="2:15">
      <c r="B57" s="63" t="s">
        <v>38</v>
      </c>
      <c r="C57" s="30"/>
      <c r="D57" s="30"/>
      <c r="E57" s="30"/>
      <c r="F57" s="30"/>
      <c r="G57" s="30"/>
      <c r="H57" s="30"/>
      <c r="I57" s="68"/>
      <c r="J57" s="30"/>
      <c r="K57" s="30"/>
      <c r="L57" s="30"/>
      <c r="M57" s="30"/>
      <c r="N57" s="30"/>
      <c r="O57" s="30"/>
    </row>
    <row r="58" spans="2:1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</row>
    <row r="59" spans="2:15">
      <c r="B59" s="107" t="s">
        <v>44</v>
      </c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54"/>
    </row>
    <row r="60" spans="2:15" ht="15" thickBot="1">
      <c r="B60" s="113" t="s">
        <v>45</v>
      </c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55" t="s">
        <v>31</v>
      </c>
    </row>
    <row r="61" spans="2:15">
      <c r="B61" s="98" t="s">
        <v>20</v>
      </c>
      <c r="C61" s="100" t="s">
        <v>1</v>
      </c>
      <c r="D61" s="102" t="s">
        <v>84</v>
      </c>
      <c r="E61" s="102"/>
      <c r="F61" s="102"/>
      <c r="G61" s="102"/>
      <c r="H61" s="103"/>
      <c r="I61" s="106" t="s">
        <v>86</v>
      </c>
      <c r="J61" s="103"/>
      <c r="K61" s="106" t="s">
        <v>89</v>
      </c>
      <c r="L61" s="102"/>
      <c r="M61" s="102"/>
      <c r="N61" s="102"/>
      <c r="O61" s="111"/>
    </row>
    <row r="62" spans="2:15" ht="15" thickBot="1">
      <c r="B62" s="99"/>
      <c r="C62" s="101"/>
      <c r="D62" s="109" t="s">
        <v>85</v>
      </c>
      <c r="E62" s="109"/>
      <c r="F62" s="109"/>
      <c r="G62" s="109"/>
      <c r="H62" s="112"/>
      <c r="I62" s="108" t="s">
        <v>82</v>
      </c>
      <c r="J62" s="112"/>
      <c r="K62" s="108" t="s">
        <v>90</v>
      </c>
      <c r="L62" s="109"/>
      <c r="M62" s="109"/>
      <c r="N62" s="109"/>
      <c r="O62" s="110"/>
    </row>
    <row r="63" spans="2:15" ht="15" customHeight="1">
      <c r="B63" s="99"/>
      <c r="C63" s="101"/>
      <c r="D63" s="94">
        <v>2023</v>
      </c>
      <c r="E63" s="95"/>
      <c r="F63" s="94">
        <v>2022</v>
      </c>
      <c r="G63" s="95"/>
      <c r="H63" s="84" t="s">
        <v>21</v>
      </c>
      <c r="I63" s="104">
        <v>2023</v>
      </c>
      <c r="J63" s="104" t="s">
        <v>87</v>
      </c>
      <c r="K63" s="94">
        <v>2023</v>
      </c>
      <c r="L63" s="95"/>
      <c r="M63" s="94">
        <v>2022</v>
      </c>
      <c r="N63" s="95"/>
      <c r="O63" s="84" t="s">
        <v>21</v>
      </c>
    </row>
    <row r="64" spans="2:15" ht="14.45" customHeight="1" thickBot="1">
      <c r="B64" s="86" t="s">
        <v>20</v>
      </c>
      <c r="C64" s="88" t="s">
        <v>23</v>
      </c>
      <c r="D64" s="96"/>
      <c r="E64" s="97"/>
      <c r="F64" s="96"/>
      <c r="G64" s="97"/>
      <c r="H64" s="85"/>
      <c r="I64" s="105"/>
      <c r="J64" s="105"/>
      <c r="K64" s="96"/>
      <c r="L64" s="97"/>
      <c r="M64" s="96"/>
      <c r="N64" s="97"/>
      <c r="O64" s="85"/>
    </row>
    <row r="65" spans="2:15" ht="15" customHeight="1">
      <c r="B65" s="86"/>
      <c r="C65" s="88"/>
      <c r="D65" s="3" t="s">
        <v>24</v>
      </c>
      <c r="E65" s="4" t="s">
        <v>2</v>
      </c>
      <c r="F65" s="3" t="s">
        <v>24</v>
      </c>
      <c r="G65" s="4" t="s">
        <v>2</v>
      </c>
      <c r="H65" s="90" t="s">
        <v>25</v>
      </c>
      <c r="I65" s="5" t="s">
        <v>24</v>
      </c>
      <c r="J65" s="92" t="s">
        <v>88</v>
      </c>
      <c r="K65" s="3" t="s">
        <v>24</v>
      </c>
      <c r="L65" s="4" t="s">
        <v>2</v>
      </c>
      <c r="M65" s="3" t="s">
        <v>24</v>
      </c>
      <c r="N65" s="4" t="s">
        <v>2</v>
      </c>
      <c r="O65" s="90" t="s">
        <v>25</v>
      </c>
    </row>
    <row r="66" spans="2:15" ht="14.25" customHeight="1" thickBot="1">
      <c r="B66" s="87"/>
      <c r="C66" s="89"/>
      <c r="D66" s="6" t="s">
        <v>26</v>
      </c>
      <c r="E66" s="7" t="s">
        <v>27</v>
      </c>
      <c r="F66" s="6" t="s">
        <v>26</v>
      </c>
      <c r="G66" s="7" t="s">
        <v>27</v>
      </c>
      <c r="H66" s="91"/>
      <c r="I66" s="8" t="s">
        <v>26</v>
      </c>
      <c r="J66" s="93"/>
      <c r="K66" s="6" t="s">
        <v>26</v>
      </c>
      <c r="L66" s="7" t="s">
        <v>27</v>
      </c>
      <c r="M66" s="6" t="s">
        <v>26</v>
      </c>
      <c r="N66" s="7" t="s">
        <v>27</v>
      </c>
      <c r="O66" s="91"/>
    </row>
    <row r="67" spans="2:15" ht="15" thickBot="1">
      <c r="B67" s="56"/>
      <c r="C67" s="10" t="s">
        <v>12</v>
      </c>
      <c r="D67" s="11">
        <v>192</v>
      </c>
      <c r="E67" s="12">
        <v>0.55652173913043479</v>
      </c>
      <c r="F67" s="11">
        <v>113</v>
      </c>
      <c r="G67" s="12">
        <v>0.40213523131672596</v>
      </c>
      <c r="H67" s="13">
        <v>0.69911504424778759</v>
      </c>
      <c r="I67" s="11">
        <v>130</v>
      </c>
      <c r="J67" s="13">
        <v>0.47692307692307701</v>
      </c>
      <c r="K67" s="11">
        <v>1703</v>
      </c>
      <c r="L67" s="12">
        <v>0.53705455692210657</v>
      </c>
      <c r="M67" s="11">
        <v>1249</v>
      </c>
      <c r="N67" s="12">
        <v>0.53444587077449723</v>
      </c>
      <c r="O67" s="13">
        <v>0.36349079263410733</v>
      </c>
    </row>
    <row r="68" spans="2:15" ht="15" thickBot="1">
      <c r="B68" s="57"/>
      <c r="C68" s="15" t="s">
        <v>4</v>
      </c>
      <c r="D68" s="16">
        <v>48</v>
      </c>
      <c r="E68" s="17">
        <v>0.1391304347826087</v>
      </c>
      <c r="F68" s="16">
        <v>44</v>
      </c>
      <c r="G68" s="17">
        <v>0.15658362989323843</v>
      </c>
      <c r="H68" s="18">
        <v>9.0909090909090828E-2</v>
      </c>
      <c r="I68" s="16">
        <v>41</v>
      </c>
      <c r="J68" s="18">
        <v>0.1707317073170731</v>
      </c>
      <c r="K68" s="16">
        <v>382</v>
      </c>
      <c r="L68" s="17">
        <v>0.12046672973825291</v>
      </c>
      <c r="M68" s="16">
        <v>253</v>
      </c>
      <c r="N68" s="17">
        <v>0.10825845100556268</v>
      </c>
      <c r="O68" s="18">
        <v>0.50988142292490113</v>
      </c>
    </row>
    <row r="69" spans="2:15" ht="15" thickBot="1">
      <c r="B69" s="57"/>
      <c r="C69" s="10" t="s">
        <v>9</v>
      </c>
      <c r="D69" s="11">
        <v>24</v>
      </c>
      <c r="E69" s="12">
        <v>6.9565217391304349E-2</v>
      </c>
      <c r="F69" s="11">
        <v>49</v>
      </c>
      <c r="G69" s="12">
        <v>0.17437722419928825</v>
      </c>
      <c r="H69" s="13">
        <v>-0.51020408163265307</v>
      </c>
      <c r="I69" s="11"/>
      <c r="J69" s="13"/>
      <c r="K69" s="11">
        <v>353</v>
      </c>
      <c r="L69" s="12">
        <v>0.11132134973194575</v>
      </c>
      <c r="M69" s="11">
        <v>348</v>
      </c>
      <c r="N69" s="12">
        <v>0.14890885750962773</v>
      </c>
      <c r="O69" s="13">
        <v>1.4367816091954033E-2</v>
      </c>
    </row>
    <row r="70" spans="2:15" ht="14.45" customHeight="1" thickBot="1">
      <c r="B70" s="57"/>
      <c r="C70" s="58" t="s">
        <v>36</v>
      </c>
      <c r="D70" s="16">
        <v>15</v>
      </c>
      <c r="E70" s="17">
        <v>4.3478260869565216E-2</v>
      </c>
      <c r="F70" s="16">
        <v>28</v>
      </c>
      <c r="G70" s="17">
        <v>9.9644128113879002E-2</v>
      </c>
      <c r="H70" s="18">
        <v>-0.4642857142857143</v>
      </c>
      <c r="I70" s="16"/>
      <c r="J70" s="18"/>
      <c r="K70" s="16">
        <v>267</v>
      </c>
      <c r="L70" s="17">
        <v>8.4200567644276247E-2</v>
      </c>
      <c r="M70" s="16">
        <v>173</v>
      </c>
      <c r="N70" s="17">
        <v>7.4026529738981606E-2</v>
      </c>
      <c r="O70" s="18">
        <v>0.54335260115606943</v>
      </c>
    </row>
    <row r="71" spans="2:15" ht="14.45" customHeight="1" thickBot="1">
      <c r="B71" s="57"/>
      <c r="C71" s="59" t="s">
        <v>3</v>
      </c>
      <c r="D71" s="11">
        <v>12</v>
      </c>
      <c r="E71" s="12">
        <v>3.4782608695652174E-2</v>
      </c>
      <c r="F71" s="11">
        <v>11</v>
      </c>
      <c r="G71" s="12">
        <v>3.9145907473309607E-2</v>
      </c>
      <c r="H71" s="13">
        <v>9.0909090909090828E-2</v>
      </c>
      <c r="I71" s="11">
        <v>6</v>
      </c>
      <c r="J71" s="13">
        <v>1</v>
      </c>
      <c r="K71" s="11">
        <v>116</v>
      </c>
      <c r="L71" s="12">
        <v>3.6581520025228638E-2</v>
      </c>
      <c r="M71" s="11">
        <v>124</v>
      </c>
      <c r="N71" s="12">
        <v>5.3059477963200687E-2</v>
      </c>
      <c r="O71" s="13">
        <v>-6.4516129032258118E-2</v>
      </c>
    </row>
    <row r="72" spans="2:15" ht="14.45" customHeight="1" thickBot="1">
      <c r="B72" s="57"/>
      <c r="C72" s="60" t="s">
        <v>11</v>
      </c>
      <c r="D72" s="16">
        <v>21</v>
      </c>
      <c r="E72" s="17">
        <v>6.0869565217391307E-2</v>
      </c>
      <c r="F72" s="16">
        <v>19</v>
      </c>
      <c r="G72" s="17">
        <v>6.7615658362989328E-2</v>
      </c>
      <c r="H72" s="18">
        <v>0.10526315789473695</v>
      </c>
      <c r="I72" s="16">
        <v>13</v>
      </c>
      <c r="J72" s="18">
        <v>0.61538461538461542</v>
      </c>
      <c r="K72" s="16">
        <v>104</v>
      </c>
      <c r="L72" s="17">
        <v>3.2797224850204983E-2</v>
      </c>
      <c r="M72" s="16">
        <v>76</v>
      </c>
      <c r="N72" s="17">
        <v>3.2520325203252036E-2</v>
      </c>
      <c r="O72" s="18">
        <v>0.36842105263157898</v>
      </c>
    </row>
    <row r="73" spans="2:15" ht="14.45" customHeight="1" thickBot="1">
      <c r="B73" s="57"/>
      <c r="C73" s="10" t="s">
        <v>8</v>
      </c>
      <c r="D73" s="11">
        <v>9</v>
      </c>
      <c r="E73" s="12">
        <v>2.6086956521739129E-2</v>
      </c>
      <c r="F73" s="11">
        <v>5</v>
      </c>
      <c r="G73" s="12">
        <v>1.7793594306049824E-2</v>
      </c>
      <c r="H73" s="13">
        <v>0.8</v>
      </c>
      <c r="I73" s="11">
        <v>6</v>
      </c>
      <c r="J73" s="13">
        <v>0.5</v>
      </c>
      <c r="K73" s="11">
        <v>58</v>
      </c>
      <c r="L73" s="12">
        <v>1.8290760012614319E-2</v>
      </c>
      <c r="M73" s="11">
        <v>21</v>
      </c>
      <c r="N73" s="12">
        <v>8.9858793324775355E-3</v>
      </c>
      <c r="O73" s="13">
        <v>1.7619047619047619</v>
      </c>
    </row>
    <row r="74" spans="2:15" ht="15" thickBot="1">
      <c r="B74" s="57"/>
      <c r="C74" s="60" t="s">
        <v>28</v>
      </c>
      <c r="D74" s="16">
        <v>24</v>
      </c>
      <c r="E74" s="17">
        <v>6.9565217391304335E-2</v>
      </c>
      <c r="F74" s="16">
        <v>12</v>
      </c>
      <c r="G74" s="17">
        <v>4.2704626334519574E-2</v>
      </c>
      <c r="H74" s="18">
        <v>1</v>
      </c>
      <c r="I74" s="16">
        <v>17</v>
      </c>
      <c r="J74" s="18">
        <v>0.41176470588235303</v>
      </c>
      <c r="K74" s="16">
        <v>188</v>
      </c>
      <c r="L74" s="17">
        <v>5.9287291075370549E-2</v>
      </c>
      <c r="M74" s="16">
        <v>93</v>
      </c>
      <c r="N74" s="17">
        <v>3.9794608472400517E-2</v>
      </c>
      <c r="O74" s="18">
        <v>1.021505376344086</v>
      </c>
    </row>
    <row r="75" spans="2:15" ht="15" customHeight="1" thickBot="1">
      <c r="B75" s="19" t="s">
        <v>5</v>
      </c>
      <c r="C75" s="19" t="s">
        <v>29</v>
      </c>
      <c r="D75" s="20">
        <v>345</v>
      </c>
      <c r="E75" s="21">
        <v>0.99999999999999978</v>
      </c>
      <c r="F75" s="20">
        <v>281</v>
      </c>
      <c r="G75" s="21">
        <v>0.99999999999999989</v>
      </c>
      <c r="H75" s="22">
        <v>0.22775800711743766</v>
      </c>
      <c r="I75" s="20">
        <v>213</v>
      </c>
      <c r="J75" s="21">
        <v>7.5963727329580983</v>
      </c>
      <c r="K75" s="20">
        <v>3171</v>
      </c>
      <c r="L75" s="21">
        <v>1.0000000000000002</v>
      </c>
      <c r="M75" s="20">
        <v>2337</v>
      </c>
      <c r="N75" s="21">
        <v>1</v>
      </c>
      <c r="O75" s="22">
        <v>0.35686777920410773</v>
      </c>
    </row>
    <row r="76" spans="2:15" ht="15" thickBot="1">
      <c r="B76" s="56"/>
      <c r="C76" s="10" t="s">
        <v>8</v>
      </c>
      <c r="D76" s="11">
        <v>132</v>
      </c>
      <c r="E76" s="12">
        <v>0.2593320235756385</v>
      </c>
      <c r="F76" s="11">
        <v>163</v>
      </c>
      <c r="G76" s="12">
        <v>0.26853377265238881</v>
      </c>
      <c r="H76" s="13">
        <v>-0.19018404907975461</v>
      </c>
      <c r="I76" s="11">
        <v>93</v>
      </c>
      <c r="J76" s="13">
        <v>0.41935483870967749</v>
      </c>
      <c r="K76" s="11">
        <v>1256</v>
      </c>
      <c r="L76" s="12">
        <v>0.22882127892147933</v>
      </c>
      <c r="M76" s="11">
        <v>1229</v>
      </c>
      <c r="N76" s="12">
        <v>0.22831135054802154</v>
      </c>
      <c r="O76" s="13">
        <v>2.1969080553295273E-2</v>
      </c>
    </row>
    <row r="77" spans="2:15" ht="15" customHeight="1" thickBot="1">
      <c r="B77" s="57"/>
      <c r="C77" s="15" t="s">
        <v>4</v>
      </c>
      <c r="D77" s="16">
        <v>108</v>
      </c>
      <c r="E77" s="17">
        <v>0.21218074656188604</v>
      </c>
      <c r="F77" s="16">
        <v>82</v>
      </c>
      <c r="G77" s="17">
        <v>0.13509060955518945</v>
      </c>
      <c r="H77" s="18">
        <v>0.31707317073170738</v>
      </c>
      <c r="I77" s="16">
        <v>83</v>
      </c>
      <c r="J77" s="18">
        <v>0.3012048192771084</v>
      </c>
      <c r="K77" s="16">
        <v>1033</v>
      </c>
      <c r="L77" s="17">
        <v>0.18819457096010203</v>
      </c>
      <c r="M77" s="16">
        <v>880</v>
      </c>
      <c r="N77" s="17">
        <v>0.16347761471298533</v>
      </c>
      <c r="O77" s="18">
        <v>0.17386363636363633</v>
      </c>
    </row>
    <row r="78" spans="2:15" ht="15" thickBot="1">
      <c r="B78" s="57"/>
      <c r="C78" s="10" t="s">
        <v>9</v>
      </c>
      <c r="D78" s="11">
        <v>66</v>
      </c>
      <c r="E78" s="12">
        <v>0.12966601178781925</v>
      </c>
      <c r="F78" s="11">
        <v>119</v>
      </c>
      <c r="G78" s="12">
        <v>0.19604612850082373</v>
      </c>
      <c r="H78" s="13">
        <v>-0.44537815126050417</v>
      </c>
      <c r="I78" s="11">
        <v>71</v>
      </c>
      <c r="J78" s="13">
        <v>-7.0422535211267623E-2</v>
      </c>
      <c r="K78" s="11">
        <v>894</v>
      </c>
      <c r="L78" s="12">
        <v>0.16287119693933322</v>
      </c>
      <c r="M78" s="11">
        <v>1042</v>
      </c>
      <c r="N78" s="12">
        <v>0.19357235742151216</v>
      </c>
      <c r="O78" s="13">
        <v>-0.14203454894433776</v>
      </c>
    </row>
    <row r="79" spans="2:15" ht="15" customHeight="1" thickBot="1">
      <c r="B79" s="57"/>
      <c r="C79" s="58" t="s">
        <v>10</v>
      </c>
      <c r="D79" s="16">
        <v>74</v>
      </c>
      <c r="E79" s="17">
        <v>0.14538310412573674</v>
      </c>
      <c r="F79" s="16">
        <v>118</v>
      </c>
      <c r="G79" s="17">
        <v>0.19439868204283361</v>
      </c>
      <c r="H79" s="18">
        <v>-0.3728813559322034</v>
      </c>
      <c r="I79" s="16">
        <v>87</v>
      </c>
      <c r="J79" s="18">
        <v>-0.14942528735632188</v>
      </c>
      <c r="K79" s="16">
        <v>827</v>
      </c>
      <c r="L79" s="17">
        <v>0.15066496629622883</v>
      </c>
      <c r="M79" s="16">
        <v>918</v>
      </c>
      <c r="N79" s="17">
        <v>0.17053687534831879</v>
      </c>
      <c r="O79" s="18">
        <v>-9.9128540305010948E-2</v>
      </c>
    </row>
    <row r="80" spans="2:15" ht="15" thickBot="1">
      <c r="B80" s="57"/>
      <c r="C80" s="59" t="s">
        <v>3</v>
      </c>
      <c r="D80" s="11">
        <v>58</v>
      </c>
      <c r="E80" s="12">
        <v>0.11394891944990176</v>
      </c>
      <c r="F80" s="11">
        <v>44</v>
      </c>
      <c r="G80" s="12">
        <v>7.248764415156507E-2</v>
      </c>
      <c r="H80" s="13">
        <v>0.31818181818181812</v>
      </c>
      <c r="I80" s="11">
        <v>51</v>
      </c>
      <c r="J80" s="13">
        <v>0.13725490196078427</v>
      </c>
      <c r="K80" s="11">
        <v>607</v>
      </c>
      <c r="L80" s="12">
        <v>0.11058480597558754</v>
      </c>
      <c r="M80" s="11">
        <v>636</v>
      </c>
      <c r="N80" s="12">
        <v>0.11814973063347575</v>
      </c>
      <c r="O80" s="13">
        <v>-4.5597484276729605E-2</v>
      </c>
    </row>
    <row r="81" spans="2:15" ht="15" customHeight="1" thickBot="1">
      <c r="B81" s="57"/>
      <c r="C81" s="60" t="s">
        <v>11</v>
      </c>
      <c r="D81" s="16">
        <v>49</v>
      </c>
      <c r="E81" s="17">
        <v>9.6267190569744601E-2</v>
      </c>
      <c r="F81" s="16">
        <v>69</v>
      </c>
      <c r="G81" s="17">
        <v>0.11367380560131796</v>
      </c>
      <c r="H81" s="18">
        <v>-0.28985507246376807</v>
      </c>
      <c r="I81" s="16">
        <v>67</v>
      </c>
      <c r="J81" s="18">
        <v>-0.26865671641791045</v>
      </c>
      <c r="K81" s="16">
        <v>566</v>
      </c>
      <c r="L81" s="17">
        <v>0.1031153215521953</v>
      </c>
      <c r="M81" s="16">
        <v>511</v>
      </c>
      <c r="N81" s="17">
        <v>9.4928478543563066E-2</v>
      </c>
      <c r="O81" s="18">
        <v>0.10763209393346385</v>
      </c>
    </row>
    <row r="82" spans="2:15" ht="15" customHeight="1" thickBot="1">
      <c r="B82" s="57"/>
      <c r="C82" s="10" t="s">
        <v>12</v>
      </c>
      <c r="D82" s="11">
        <v>17</v>
      </c>
      <c r="E82" s="12">
        <v>3.3398821218074658E-2</v>
      </c>
      <c r="F82" s="11">
        <v>8</v>
      </c>
      <c r="G82" s="12">
        <v>1.3179571663920923E-2</v>
      </c>
      <c r="H82" s="13">
        <v>1.125</v>
      </c>
      <c r="I82" s="11">
        <v>21</v>
      </c>
      <c r="J82" s="13">
        <v>-0.19047619047619047</v>
      </c>
      <c r="K82" s="11">
        <v>249</v>
      </c>
      <c r="L82" s="12">
        <v>4.5363454181089453E-2</v>
      </c>
      <c r="M82" s="11">
        <v>131</v>
      </c>
      <c r="N82" s="12">
        <v>2.4335872190228498E-2</v>
      </c>
      <c r="O82" s="13">
        <v>0.9007633587786259</v>
      </c>
    </row>
    <row r="83" spans="2:15" ht="15" customHeight="1" thickBot="1">
      <c r="B83" s="57"/>
      <c r="C83" s="60" t="s">
        <v>28</v>
      </c>
      <c r="D83" s="16">
        <v>5</v>
      </c>
      <c r="E83" s="17">
        <v>9.823182711198428E-3</v>
      </c>
      <c r="F83" s="16">
        <v>4</v>
      </c>
      <c r="G83" s="17">
        <v>6.5897858319604614E-3</v>
      </c>
      <c r="H83" s="18">
        <v>0.25</v>
      </c>
      <c r="I83" s="16">
        <v>3</v>
      </c>
      <c r="J83" s="18">
        <v>0.66666666666666674</v>
      </c>
      <c r="K83" s="16">
        <v>57</v>
      </c>
      <c r="L83" s="17">
        <v>1.0384405173984331E-2</v>
      </c>
      <c r="M83" s="16">
        <v>36</v>
      </c>
      <c r="N83" s="17">
        <v>6.6877206018948546E-3</v>
      </c>
      <c r="O83" s="18">
        <v>0.58333333333333326</v>
      </c>
    </row>
    <row r="84" spans="2:15" ht="15" customHeight="1" thickBot="1">
      <c r="B84" s="19" t="s">
        <v>6</v>
      </c>
      <c r="C84" s="19" t="s">
        <v>29</v>
      </c>
      <c r="D84" s="20">
        <v>509</v>
      </c>
      <c r="E84" s="21">
        <v>1</v>
      </c>
      <c r="F84" s="20">
        <v>607</v>
      </c>
      <c r="G84" s="21">
        <v>1</v>
      </c>
      <c r="H84" s="22">
        <v>-0.16144975288303132</v>
      </c>
      <c r="I84" s="20">
        <v>476</v>
      </c>
      <c r="J84" s="21">
        <v>6.9327731092436951E-2</v>
      </c>
      <c r="K84" s="20">
        <v>5489</v>
      </c>
      <c r="L84" s="21">
        <v>1</v>
      </c>
      <c r="M84" s="20">
        <v>5383</v>
      </c>
      <c r="N84" s="21">
        <v>1</v>
      </c>
      <c r="O84" s="22">
        <v>1.9691621772246037E-2</v>
      </c>
    </row>
    <row r="85" spans="2:15" ht="15" thickBot="1">
      <c r="B85" s="19" t="s">
        <v>46</v>
      </c>
      <c r="C85" s="19" t="s">
        <v>29</v>
      </c>
      <c r="D85" s="20">
        <v>3</v>
      </c>
      <c r="E85" s="21">
        <v>1</v>
      </c>
      <c r="F85" s="20">
        <v>5</v>
      </c>
      <c r="G85" s="21">
        <v>1</v>
      </c>
      <c r="H85" s="22">
        <v>-0.4</v>
      </c>
      <c r="I85" s="20">
        <v>1</v>
      </c>
      <c r="J85" s="21">
        <v>2</v>
      </c>
      <c r="K85" s="20">
        <v>17</v>
      </c>
      <c r="L85" s="21">
        <v>1</v>
      </c>
      <c r="M85" s="20">
        <v>18</v>
      </c>
      <c r="N85" s="21">
        <v>1</v>
      </c>
      <c r="O85" s="22">
        <v>-5.555555555555558E-2</v>
      </c>
    </row>
    <row r="86" spans="2:15" ht="15" customHeight="1" thickBot="1">
      <c r="B86" s="80"/>
      <c r="C86" s="81" t="s">
        <v>29</v>
      </c>
      <c r="D86" s="23">
        <v>857</v>
      </c>
      <c r="E86" s="24">
        <v>1</v>
      </c>
      <c r="F86" s="23">
        <v>893</v>
      </c>
      <c r="G86" s="24">
        <v>1</v>
      </c>
      <c r="H86" s="25">
        <v>-4.031354983202684E-2</v>
      </c>
      <c r="I86" s="23">
        <v>727</v>
      </c>
      <c r="J86" s="25">
        <v>0.17881705639614864</v>
      </c>
      <c r="K86" s="23">
        <v>8677</v>
      </c>
      <c r="L86" s="24">
        <v>1</v>
      </c>
      <c r="M86" s="23">
        <v>7738</v>
      </c>
      <c r="N86" s="24">
        <v>1</v>
      </c>
      <c r="O86" s="25">
        <v>0.1213491858361333</v>
      </c>
    </row>
    <row r="87" spans="2:15">
      <c r="B87" s="63" t="s">
        <v>38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</row>
  </sheetData>
  <mergeCells count="72">
    <mergeCell ref="B56:C56"/>
    <mergeCell ref="B86:C86"/>
    <mergeCell ref="O63:O64"/>
    <mergeCell ref="B64:B66"/>
    <mergeCell ref="C64:C66"/>
    <mergeCell ref="H65:H66"/>
    <mergeCell ref="J65:J66"/>
    <mergeCell ref="O65:O66"/>
    <mergeCell ref="F63:G64"/>
    <mergeCell ref="H63:H64"/>
    <mergeCell ref="I63:I64"/>
    <mergeCell ref="J63:J64"/>
    <mergeCell ref="K62:O62"/>
    <mergeCell ref="D63:E64"/>
    <mergeCell ref="K63:L64"/>
    <mergeCell ref="M63:N64"/>
    <mergeCell ref="K5:O5"/>
    <mergeCell ref="D5:H5"/>
    <mergeCell ref="I5:J5"/>
    <mergeCell ref="B34:N34"/>
    <mergeCell ref="B35:N35"/>
    <mergeCell ref="F6:G7"/>
    <mergeCell ref="B30:C30"/>
    <mergeCell ref="I6:I7"/>
    <mergeCell ref="J6:J7"/>
    <mergeCell ref="K6:L7"/>
    <mergeCell ref="D6:E7"/>
    <mergeCell ref="B60:N60"/>
    <mergeCell ref="B61:B63"/>
    <mergeCell ref="C61:C63"/>
    <mergeCell ref="D61:H61"/>
    <mergeCell ref="I61:J61"/>
    <mergeCell ref="K61:O61"/>
    <mergeCell ref="D62:H62"/>
    <mergeCell ref="I62:J62"/>
    <mergeCell ref="B59:N59"/>
    <mergeCell ref="B2:N2"/>
    <mergeCell ref="M6:N7"/>
    <mergeCell ref="O6:O7"/>
    <mergeCell ref="B4:B6"/>
    <mergeCell ref="C4:C6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B3:N3"/>
    <mergeCell ref="B36:B38"/>
    <mergeCell ref="C36:C38"/>
    <mergeCell ref="D36:H36"/>
    <mergeCell ref="I36:J36"/>
    <mergeCell ref="B39:B41"/>
    <mergeCell ref="C39:C41"/>
    <mergeCell ref="H40:H41"/>
    <mergeCell ref="J40:J41"/>
    <mergeCell ref="K36:O36"/>
    <mergeCell ref="D37:H37"/>
    <mergeCell ref="I37:J37"/>
    <mergeCell ref="K37:O37"/>
    <mergeCell ref="D38:E39"/>
    <mergeCell ref="F38:G39"/>
    <mergeCell ref="H38:H39"/>
    <mergeCell ref="O40:O41"/>
    <mergeCell ref="O38:O39"/>
    <mergeCell ref="I38:I39"/>
    <mergeCell ref="J38:J39"/>
    <mergeCell ref="K38:L39"/>
    <mergeCell ref="M38:N39"/>
  </mergeCells>
  <phoneticPr fontId="4" type="noConversion"/>
  <conditionalFormatting sqref="D10:O17">
    <cfRule type="cellIs" dxfId="46" priority="37" operator="equal">
      <formula>0</formula>
    </cfRule>
  </conditionalFormatting>
  <conditionalFormatting sqref="D19:O27">
    <cfRule type="cellIs" dxfId="45" priority="42" operator="equal">
      <formula>0</formula>
    </cfRule>
  </conditionalFormatting>
  <conditionalFormatting sqref="D42:O43">
    <cfRule type="cellIs" dxfId="44" priority="32" operator="equal">
      <formula>0</formula>
    </cfRule>
  </conditionalFormatting>
  <conditionalFormatting sqref="D45:O53">
    <cfRule type="cellIs" dxfId="43" priority="21" operator="equal">
      <formula>0</formula>
    </cfRule>
  </conditionalFormatting>
  <conditionalFormatting sqref="D67:O74">
    <cfRule type="cellIs" dxfId="42" priority="9" operator="equal">
      <formula>0</formula>
    </cfRule>
  </conditionalFormatting>
  <conditionalFormatting sqref="D76:O83">
    <cfRule type="cellIs" dxfId="41" priority="3" operator="equal">
      <formula>0</formula>
    </cfRule>
  </conditionalFormatting>
  <conditionalFormatting sqref="H42:H55 O42:O55">
    <cfRule type="cellIs" dxfId="40" priority="19" operator="lessThan">
      <formula>0</formula>
    </cfRule>
  </conditionalFormatting>
  <conditionalFormatting sqref="H67:H85 O67:O85">
    <cfRule type="cellIs" dxfId="39" priority="1" operator="lessThan">
      <formula>0</formula>
    </cfRule>
  </conditionalFormatting>
  <conditionalFormatting sqref="J10:J17 H10:H29 O10:O29">
    <cfRule type="cellIs" dxfId="38" priority="41" operator="lessThan">
      <formula>0</formula>
    </cfRule>
  </conditionalFormatting>
  <conditionalFormatting sqref="J19:J27">
    <cfRule type="cellIs" dxfId="37" priority="46" operator="lessThan">
      <formula>0</formula>
    </cfRule>
  </conditionalFormatting>
  <conditionalFormatting sqref="J42:J43">
    <cfRule type="cellIs" dxfId="36" priority="36" operator="lessThan">
      <formula>0</formula>
    </cfRule>
  </conditionalFormatting>
  <conditionalFormatting sqref="J45:J53">
    <cfRule type="cellIs" dxfId="35" priority="25" operator="lessThan">
      <formula>0</formula>
    </cfRule>
  </conditionalFormatting>
  <conditionalFormatting sqref="J67:J74">
    <cfRule type="cellIs" dxfId="34" priority="13" operator="lessThan">
      <formula>0</formula>
    </cfRule>
  </conditionalFormatting>
  <conditionalFormatting sqref="J76:J83">
    <cfRule type="cellIs" dxfId="33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8"/>
  <sheetViews>
    <sheetView showGridLines="0" zoomScale="80" zoomScaleNormal="80" workbookViewId="0"/>
  </sheetViews>
  <sheetFormatPr defaultColWidth="9.140625" defaultRowHeight="14.25"/>
  <cols>
    <col min="1" max="1" width="1.140625" style="39" customWidth="1"/>
    <col min="2" max="2" width="15.42578125" style="39" bestFit="1" customWidth="1"/>
    <col min="3" max="3" width="18.7109375" style="39" customWidth="1"/>
    <col min="4" max="9" width="9" style="39" customWidth="1"/>
    <col min="10" max="10" width="11.85546875" style="39" customWidth="1"/>
    <col min="11" max="14" width="9" style="39" customWidth="1"/>
    <col min="15" max="15" width="11.7109375" style="39" customWidth="1"/>
    <col min="16" max="16384" width="9.140625" style="39"/>
  </cols>
  <sheetData>
    <row r="1" spans="2:15" s="66" customFormat="1" ht="12.75">
      <c r="B1" s="66" t="s">
        <v>7</v>
      </c>
      <c r="E1" s="118"/>
      <c r="O1" s="76">
        <v>45266</v>
      </c>
    </row>
    <row r="2" spans="2:15" ht="15" customHeight="1">
      <c r="B2" s="107" t="s">
        <v>19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54"/>
    </row>
    <row r="3" spans="2:15" ht="15" thickBot="1">
      <c r="B3" s="113" t="s">
        <v>115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71" t="s">
        <v>31</v>
      </c>
    </row>
    <row r="4" spans="2:15" ht="14.45" customHeight="1">
      <c r="B4" s="98" t="s">
        <v>20</v>
      </c>
      <c r="C4" s="100" t="s">
        <v>1</v>
      </c>
      <c r="D4" s="102" t="s">
        <v>84</v>
      </c>
      <c r="E4" s="102"/>
      <c r="F4" s="102"/>
      <c r="G4" s="102"/>
      <c r="H4" s="103"/>
      <c r="I4" s="106" t="s">
        <v>86</v>
      </c>
      <c r="J4" s="103"/>
      <c r="K4" s="106" t="s">
        <v>89</v>
      </c>
      <c r="L4" s="102"/>
      <c r="M4" s="102"/>
      <c r="N4" s="102"/>
      <c r="O4" s="111"/>
    </row>
    <row r="5" spans="2:15" ht="14.45" customHeight="1" thickBot="1">
      <c r="B5" s="99"/>
      <c r="C5" s="101"/>
      <c r="D5" s="109" t="s">
        <v>85</v>
      </c>
      <c r="E5" s="109"/>
      <c r="F5" s="109"/>
      <c r="G5" s="109"/>
      <c r="H5" s="112"/>
      <c r="I5" s="108" t="s">
        <v>82</v>
      </c>
      <c r="J5" s="112"/>
      <c r="K5" s="108" t="s">
        <v>90</v>
      </c>
      <c r="L5" s="109"/>
      <c r="M5" s="109"/>
      <c r="N5" s="109"/>
      <c r="O5" s="110"/>
    </row>
    <row r="6" spans="2:15" ht="14.45" customHeight="1">
      <c r="B6" s="99"/>
      <c r="C6" s="101"/>
      <c r="D6" s="94">
        <v>2023</v>
      </c>
      <c r="E6" s="95"/>
      <c r="F6" s="94">
        <v>2022</v>
      </c>
      <c r="G6" s="95"/>
      <c r="H6" s="84" t="s">
        <v>21</v>
      </c>
      <c r="I6" s="104">
        <v>2023</v>
      </c>
      <c r="J6" s="104" t="s">
        <v>87</v>
      </c>
      <c r="K6" s="94">
        <v>2023</v>
      </c>
      <c r="L6" s="95"/>
      <c r="M6" s="94">
        <v>2022</v>
      </c>
      <c r="N6" s="95"/>
      <c r="O6" s="84" t="s">
        <v>21</v>
      </c>
    </row>
    <row r="7" spans="2:15" ht="15" customHeight="1" thickBot="1">
      <c r="B7" s="86" t="s">
        <v>20</v>
      </c>
      <c r="C7" s="88" t="s">
        <v>23</v>
      </c>
      <c r="D7" s="96"/>
      <c r="E7" s="97"/>
      <c r="F7" s="96"/>
      <c r="G7" s="97"/>
      <c r="H7" s="85"/>
      <c r="I7" s="105"/>
      <c r="J7" s="105"/>
      <c r="K7" s="96"/>
      <c r="L7" s="97"/>
      <c r="M7" s="96"/>
      <c r="N7" s="97"/>
      <c r="O7" s="85"/>
    </row>
    <row r="8" spans="2:15" ht="15" customHeight="1">
      <c r="B8" s="86"/>
      <c r="C8" s="88"/>
      <c r="D8" s="3" t="s">
        <v>24</v>
      </c>
      <c r="E8" s="4" t="s">
        <v>2</v>
      </c>
      <c r="F8" s="3" t="s">
        <v>24</v>
      </c>
      <c r="G8" s="4" t="s">
        <v>2</v>
      </c>
      <c r="H8" s="90" t="s">
        <v>25</v>
      </c>
      <c r="I8" s="5" t="s">
        <v>24</v>
      </c>
      <c r="J8" s="92" t="s">
        <v>88</v>
      </c>
      <c r="K8" s="3" t="s">
        <v>24</v>
      </c>
      <c r="L8" s="4" t="s">
        <v>2</v>
      </c>
      <c r="M8" s="3" t="s">
        <v>24</v>
      </c>
      <c r="N8" s="4" t="s">
        <v>2</v>
      </c>
      <c r="O8" s="90" t="s">
        <v>25</v>
      </c>
    </row>
    <row r="9" spans="2:15" ht="15" customHeight="1" thickBot="1">
      <c r="B9" s="87"/>
      <c r="C9" s="89"/>
      <c r="D9" s="6" t="s">
        <v>26</v>
      </c>
      <c r="E9" s="7" t="s">
        <v>27</v>
      </c>
      <c r="F9" s="6" t="s">
        <v>26</v>
      </c>
      <c r="G9" s="7" t="s">
        <v>27</v>
      </c>
      <c r="H9" s="91"/>
      <c r="I9" s="8" t="s">
        <v>26</v>
      </c>
      <c r="J9" s="93"/>
      <c r="K9" s="6" t="s">
        <v>26</v>
      </c>
      <c r="L9" s="7" t="s">
        <v>27</v>
      </c>
      <c r="M9" s="6" t="s">
        <v>26</v>
      </c>
      <c r="N9" s="7" t="s">
        <v>27</v>
      </c>
      <c r="O9" s="91"/>
    </row>
    <row r="10" spans="2:15" ht="15" thickBot="1">
      <c r="B10" s="56"/>
      <c r="C10" s="10" t="s">
        <v>9</v>
      </c>
      <c r="D10" s="11">
        <v>19</v>
      </c>
      <c r="E10" s="12">
        <v>0.37254901960784315</v>
      </c>
      <c r="F10" s="11">
        <v>23</v>
      </c>
      <c r="G10" s="12">
        <v>0.56097560975609762</v>
      </c>
      <c r="H10" s="13">
        <v>-0.17391304347826086</v>
      </c>
      <c r="I10" s="11">
        <v>10</v>
      </c>
      <c r="J10" s="13">
        <v>0.89999999999999991</v>
      </c>
      <c r="K10" s="11">
        <v>212</v>
      </c>
      <c r="L10" s="12">
        <v>0.42231075697211157</v>
      </c>
      <c r="M10" s="11">
        <v>146</v>
      </c>
      <c r="N10" s="12">
        <v>0.55094339622641508</v>
      </c>
      <c r="O10" s="13">
        <v>0.45205479452054798</v>
      </c>
    </row>
    <row r="11" spans="2:15" ht="15" thickBot="1">
      <c r="B11" s="57"/>
      <c r="C11" s="15" t="s">
        <v>12</v>
      </c>
      <c r="D11" s="16">
        <v>5</v>
      </c>
      <c r="E11" s="17">
        <v>9.8039215686274508E-2</v>
      </c>
      <c r="F11" s="16">
        <v>2</v>
      </c>
      <c r="G11" s="17">
        <v>4.878048780487805E-2</v>
      </c>
      <c r="H11" s="18">
        <v>1.5</v>
      </c>
      <c r="I11" s="16">
        <v>1</v>
      </c>
      <c r="J11" s="18">
        <v>4</v>
      </c>
      <c r="K11" s="16">
        <v>91</v>
      </c>
      <c r="L11" s="17">
        <v>0.18127490039840638</v>
      </c>
      <c r="M11" s="16">
        <v>33</v>
      </c>
      <c r="N11" s="17">
        <v>0.12452830188679245</v>
      </c>
      <c r="O11" s="18">
        <v>1.7575757575757578</v>
      </c>
    </row>
    <row r="12" spans="2:15" ht="15" thickBot="1">
      <c r="B12" s="57"/>
      <c r="C12" s="10" t="s">
        <v>16</v>
      </c>
      <c r="D12" s="11">
        <v>2</v>
      </c>
      <c r="E12" s="12">
        <v>3.9215686274509803E-2</v>
      </c>
      <c r="F12" s="11">
        <v>0</v>
      </c>
      <c r="G12" s="12">
        <v>0</v>
      </c>
      <c r="H12" s="13"/>
      <c r="I12" s="11">
        <v>0</v>
      </c>
      <c r="J12" s="13"/>
      <c r="K12" s="11">
        <v>43</v>
      </c>
      <c r="L12" s="12">
        <v>8.565737051792828E-2</v>
      </c>
      <c r="M12" s="11">
        <v>1</v>
      </c>
      <c r="N12" s="12">
        <v>3.7735849056603774E-3</v>
      </c>
      <c r="O12" s="13">
        <v>42</v>
      </c>
    </row>
    <row r="13" spans="2:15" ht="15" thickBot="1">
      <c r="B13" s="57"/>
      <c r="C13" s="58" t="s">
        <v>11</v>
      </c>
      <c r="D13" s="16">
        <v>7</v>
      </c>
      <c r="E13" s="17">
        <v>0.13725490196078433</v>
      </c>
      <c r="F13" s="16">
        <v>7</v>
      </c>
      <c r="G13" s="17">
        <v>0.17073170731707318</v>
      </c>
      <c r="H13" s="18">
        <v>0</v>
      </c>
      <c r="I13" s="16">
        <v>6</v>
      </c>
      <c r="J13" s="18">
        <v>0.16666666666666674</v>
      </c>
      <c r="K13" s="16">
        <v>40</v>
      </c>
      <c r="L13" s="17">
        <v>7.9681274900398405E-2</v>
      </c>
      <c r="M13" s="16">
        <v>14</v>
      </c>
      <c r="N13" s="17">
        <v>5.2830188679245285E-2</v>
      </c>
      <c r="O13" s="18">
        <v>1.8571428571428572</v>
      </c>
    </row>
    <row r="14" spans="2:15" ht="15" thickBot="1">
      <c r="B14" s="57"/>
      <c r="C14" s="59" t="s">
        <v>65</v>
      </c>
      <c r="D14" s="11">
        <v>4</v>
      </c>
      <c r="E14" s="12">
        <v>7.8431372549019607E-2</v>
      </c>
      <c r="F14" s="11">
        <v>2</v>
      </c>
      <c r="G14" s="12">
        <v>4.878048780487805E-2</v>
      </c>
      <c r="H14" s="13">
        <v>1</v>
      </c>
      <c r="I14" s="11">
        <v>3</v>
      </c>
      <c r="J14" s="13">
        <v>0.33333333333333326</v>
      </c>
      <c r="K14" s="11">
        <v>34</v>
      </c>
      <c r="L14" s="12">
        <v>6.7729083665338641E-2</v>
      </c>
      <c r="M14" s="11">
        <v>14</v>
      </c>
      <c r="N14" s="12">
        <v>5.2830188679245285E-2</v>
      </c>
      <c r="O14" s="13">
        <v>1.4285714285714284</v>
      </c>
    </row>
    <row r="15" spans="2:15" ht="15" thickBot="1">
      <c r="B15" s="57"/>
      <c r="C15" s="60" t="s">
        <v>72</v>
      </c>
      <c r="D15" s="16">
        <v>3</v>
      </c>
      <c r="E15" s="17">
        <v>5.8823529411764705E-2</v>
      </c>
      <c r="F15" s="16">
        <v>4</v>
      </c>
      <c r="G15" s="17">
        <v>9.7560975609756101E-2</v>
      </c>
      <c r="H15" s="18">
        <v>-0.25</v>
      </c>
      <c r="I15" s="16">
        <v>0</v>
      </c>
      <c r="J15" s="18"/>
      <c r="K15" s="16">
        <v>21</v>
      </c>
      <c r="L15" s="17">
        <v>4.1832669322709161E-2</v>
      </c>
      <c r="M15" s="16">
        <v>11</v>
      </c>
      <c r="N15" s="17">
        <v>4.1509433962264149E-2</v>
      </c>
      <c r="O15" s="18">
        <v>0.90909090909090917</v>
      </c>
    </row>
    <row r="16" spans="2:15" ht="15" thickBot="1">
      <c r="B16" s="57"/>
      <c r="C16" s="10" t="s">
        <v>17</v>
      </c>
      <c r="D16" s="11">
        <v>7</v>
      </c>
      <c r="E16" s="12">
        <v>0.13725490196078433</v>
      </c>
      <c r="F16" s="11">
        <v>0</v>
      </c>
      <c r="G16" s="12">
        <v>0</v>
      </c>
      <c r="H16" s="13"/>
      <c r="I16" s="11">
        <v>1</v>
      </c>
      <c r="J16" s="13">
        <v>6</v>
      </c>
      <c r="K16" s="11">
        <v>14</v>
      </c>
      <c r="L16" s="12">
        <v>2.7888446215139442E-2</v>
      </c>
      <c r="M16" s="11">
        <v>19</v>
      </c>
      <c r="N16" s="12">
        <v>7.1698113207547168E-2</v>
      </c>
      <c r="O16" s="13">
        <v>-0.26315789473684215</v>
      </c>
    </row>
    <row r="17" spans="2:16" ht="15" thickBot="1">
      <c r="B17" s="57"/>
      <c r="C17" s="60" t="s">
        <v>28</v>
      </c>
      <c r="D17" s="16">
        <v>4</v>
      </c>
      <c r="E17" s="17">
        <v>7.8431372549019607E-2</v>
      </c>
      <c r="F17" s="16">
        <v>3</v>
      </c>
      <c r="G17" s="17">
        <v>7.3170731707317069E-2</v>
      </c>
      <c r="H17" s="18">
        <v>0.33333333333333326</v>
      </c>
      <c r="I17" s="16">
        <v>10</v>
      </c>
      <c r="J17" s="18">
        <v>0.32258064516129031</v>
      </c>
      <c r="K17" s="16">
        <v>47</v>
      </c>
      <c r="L17" s="17">
        <v>9.3625498007968128E-2</v>
      </c>
      <c r="M17" s="16">
        <v>27</v>
      </c>
      <c r="N17" s="17">
        <v>0.10188679245283019</v>
      </c>
      <c r="O17" s="18">
        <v>0.7407407407407407</v>
      </c>
    </row>
    <row r="18" spans="2:16" ht="15" thickBot="1">
      <c r="B18" s="19" t="s">
        <v>32</v>
      </c>
      <c r="C18" s="19" t="s">
        <v>29</v>
      </c>
      <c r="D18" s="20">
        <v>51</v>
      </c>
      <c r="E18" s="21">
        <v>1</v>
      </c>
      <c r="F18" s="20">
        <v>41</v>
      </c>
      <c r="G18" s="21">
        <v>1</v>
      </c>
      <c r="H18" s="22">
        <v>0.24390243902439024</v>
      </c>
      <c r="I18" s="20">
        <v>31</v>
      </c>
      <c r="J18" s="21">
        <v>0.64516129032258074</v>
      </c>
      <c r="K18" s="20">
        <v>502</v>
      </c>
      <c r="L18" s="21">
        <v>1</v>
      </c>
      <c r="M18" s="20">
        <v>265</v>
      </c>
      <c r="N18" s="21">
        <v>1</v>
      </c>
      <c r="O18" s="22">
        <v>0.89433962264150946</v>
      </c>
    </row>
    <row r="19" spans="2:16" ht="15" thickBot="1">
      <c r="B19" s="56"/>
      <c r="C19" s="10" t="s">
        <v>8</v>
      </c>
      <c r="D19" s="11">
        <v>656</v>
      </c>
      <c r="E19" s="12">
        <v>0.21678783873099802</v>
      </c>
      <c r="F19" s="11">
        <v>551</v>
      </c>
      <c r="G19" s="12">
        <v>0.14477141355754072</v>
      </c>
      <c r="H19" s="13">
        <v>0.19056261343012704</v>
      </c>
      <c r="I19" s="11">
        <v>546</v>
      </c>
      <c r="J19" s="13">
        <v>0.20146520146520142</v>
      </c>
      <c r="K19" s="11">
        <v>6179</v>
      </c>
      <c r="L19" s="12">
        <v>0.19314807289550187</v>
      </c>
      <c r="M19" s="11">
        <v>5669</v>
      </c>
      <c r="N19" s="12">
        <v>0.18172201564303117</v>
      </c>
      <c r="O19" s="13">
        <v>8.996295642970531E-2</v>
      </c>
    </row>
    <row r="20" spans="2:16" ht="15" thickBot="1">
      <c r="B20" s="57"/>
      <c r="C20" s="15" t="s">
        <v>3</v>
      </c>
      <c r="D20" s="16">
        <v>349</v>
      </c>
      <c r="E20" s="17">
        <v>0.11533377395902181</v>
      </c>
      <c r="F20" s="16">
        <v>894</v>
      </c>
      <c r="G20" s="17">
        <v>0.23489227535470311</v>
      </c>
      <c r="H20" s="18">
        <v>-0.60961968680089484</v>
      </c>
      <c r="I20" s="16">
        <v>366</v>
      </c>
      <c r="J20" s="18">
        <v>-4.6448087431694041E-2</v>
      </c>
      <c r="K20" s="16">
        <v>5471</v>
      </c>
      <c r="L20" s="17">
        <v>0.17101684848863744</v>
      </c>
      <c r="M20" s="16">
        <v>6831</v>
      </c>
      <c r="N20" s="17">
        <v>0.21897038081805359</v>
      </c>
      <c r="O20" s="18">
        <v>-0.19909237300541649</v>
      </c>
    </row>
    <row r="21" spans="2:16" ht="15" thickBot="1">
      <c r="B21" s="57"/>
      <c r="C21" s="10" t="s">
        <v>9</v>
      </c>
      <c r="D21" s="11">
        <v>428</v>
      </c>
      <c r="E21" s="12">
        <v>0.14144084600132187</v>
      </c>
      <c r="F21" s="11">
        <v>694</v>
      </c>
      <c r="G21" s="12">
        <v>0.18234366789280085</v>
      </c>
      <c r="H21" s="13">
        <v>-0.38328530259365989</v>
      </c>
      <c r="I21" s="11">
        <v>474</v>
      </c>
      <c r="J21" s="13">
        <v>-9.7046413502109741E-2</v>
      </c>
      <c r="K21" s="11">
        <v>5466</v>
      </c>
      <c r="L21" s="12">
        <v>0.17086055453096183</v>
      </c>
      <c r="M21" s="11">
        <v>6169</v>
      </c>
      <c r="N21" s="12">
        <v>0.19774971150147455</v>
      </c>
      <c r="O21" s="13">
        <v>-0.11395688118009406</v>
      </c>
    </row>
    <row r="22" spans="2:16" ht="15" thickBot="1">
      <c r="B22" s="57"/>
      <c r="C22" s="58" t="s">
        <v>10</v>
      </c>
      <c r="D22" s="16">
        <v>493</v>
      </c>
      <c r="E22" s="17">
        <v>0.16292134831460675</v>
      </c>
      <c r="F22" s="16">
        <v>541</v>
      </c>
      <c r="G22" s="17">
        <v>0.1421439831844456</v>
      </c>
      <c r="H22" s="18">
        <v>-8.8724584103512028E-2</v>
      </c>
      <c r="I22" s="16">
        <v>472</v>
      </c>
      <c r="J22" s="18">
        <v>4.4491525423728806E-2</v>
      </c>
      <c r="K22" s="16">
        <v>4869</v>
      </c>
      <c r="L22" s="17">
        <v>0.15219905598449565</v>
      </c>
      <c r="M22" s="16">
        <v>3764</v>
      </c>
      <c r="N22" s="17">
        <v>0.12065649442236184</v>
      </c>
      <c r="O22" s="18">
        <v>0.29357066950053134</v>
      </c>
    </row>
    <row r="23" spans="2:16" ht="15" thickBot="1">
      <c r="B23" s="57"/>
      <c r="C23" s="59" t="s">
        <v>4</v>
      </c>
      <c r="D23" s="11">
        <v>624</v>
      </c>
      <c r="E23" s="12">
        <v>0.2062128222075347</v>
      </c>
      <c r="F23" s="11">
        <v>558</v>
      </c>
      <c r="G23" s="12">
        <v>0.1466106148187073</v>
      </c>
      <c r="H23" s="13">
        <v>0.11827956989247301</v>
      </c>
      <c r="I23" s="11">
        <v>465</v>
      </c>
      <c r="J23" s="13">
        <v>0.34193548387096784</v>
      </c>
      <c r="K23" s="11">
        <v>4480</v>
      </c>
      <c r="L23" s="12">
        <v>0.14003938607733424</v>
      </c>
      <c r="M23" s="11">
        <v>4144</v>
      </c>
      <c r="N23" s="12">
        <v>0.13283754327477881</v>
      </c>
      <c r="O23" s="13">
        <v>8.1081081081081141E-2</v>
      </c>
    </row>
    <row r="24" spans="2:16" ht="15" thickBot="1">
      <c r="B24" s="57"/>
      <c r="C24" s="60" t="s">
        <v>12</v>
      </c>
      <c r="D24" s="16">
        <v>271</v>
      </c>
      <c r="E24" s="17">
        <v>8.9557171183079973E-2</v>
      </c>
      <c r="F24" s="16">
        <v>240</v>
      </c>
      <c r="G24" s="17">
        <v>6.3058328954282705E-2</v>
      </c>
      <c r="H24" s="18">
        <v>0.12916666666666665</v>
      </c>
      <c r="I24" s="16">
        <v>273</v>
      </c>
      <c r="J24" s="18">
        <v>-7.3260073260073E-3</v>
      </c>
      <c r="K24" s="16">
        <v>2820</v>
      </c>
      <c r="L24" s="17">
        <v>8.8149792129036286E-2</v>
      </c>
      <c r="M24" s="16">
        <v>2002</v>
      </c>
      <c r="N24" s="17">
        <v>6.4174894217207332E-2</v>
      </c>
      <c r="O24" s="18">
        <v>0.40859140859140863</v>
      </c>
    </row>
    <row r="25" spans="2:16" ht="15" thickBot="1">
      <c r="B25" s="57"/>
      <c r="C25" s="10" t="s">
        <v>11</v>
      </c>
      <c r="D25" s="11">
        <v>159</v>
      </c>
      <c r="E25" s="12">
        <v>5.2544613350958363E-2</v>
      </c>
      <c r="F25" s="11">
        <v>228</v>
      </c>
      <c r="G25" s="12">
        <v>5.9905412506568577E-2</v>
      </c>
      <c r="H25" s="13">
        <v>-0.30263157894736847</v>
      </c>
      <c r="I25" s="11">
        <v>171</v>
      </c>
      <c r="J25" s="13">
        <v>-7.0175438596491224E-2</v>
      </c>
      <c r="K25" s="11">
        <v>1891</v>
      </c>
      <c r="L25" s="12">
        <v>5.9110374792910508E-2</v>
      </c>
      <c r="M25" s="11">
        <v>1799</v>
      </c>
      <c r="N25" s="12">
        <v>5.7667649698679317E-2</v>
      </c>
      <c r="O25" s="13">
        <v>5.113952195664262E-2</v>
      </c>
    </row>
    <row r="26" spans="2:16" ht="15" thickBot="1">
      <c r="B26" s="57"/>
      <c r="C26" s="60" t="s">
        <v>57</v>
      </c>
      <c r="D26" s="16">
        <v>20</v>
      </c>
      <c r="E26" s="17">
        <v>6.6093853271645738E-3</v>
      </c>
      <c r="F26" s="16">
        <v>65</v>
      </c>
      <c r="G26" s="17">
        <v>1.7078297425118235E-2</v>
      </c>
      <c r="H26" s="18">
        <v>-0.69230769230769229</v>
      </c>
      <c r="I26" s="16">
        <v>18</v>
      </c>
      <c r="J26" s="18">
        <v>0.11111111111111116</v>
      </c>
      <c r="K26" s="16">
        <v>458</v>
      </c>
      <c r="L26" s="17">
        <v>1.4316526523084617E-2</v>
      </c>
      <c r="M26" s="16">
        <v>590</v>
      </c>
      <c r="N26" s="17">
        <v>1.8912681112963202E-2</v>
      </c>
      <c r="O26" s="18">
        <v>-0.22372881355932206</v>
      </c>
    </row>
    <row r="27" spans="2:16" ht="15" thickBot="1">
      <c r="B27" s="61"/>
      <c r="C27" s="10" t="s">
        <v>28</v>
      </c>
      <c r="D27" s="11">
        <f>+D28-SUM(D19:D26)</f>
        <v>26</v>
      </c>
      <c r="E27" s="12">
        <f>+E28-SUM(E19:E26)</f>
        <v>8.5922009253139864E-3</v>
      </c>
      <c r="F27" s="11">
        <f>+F28-SUM(F19:F26)</f>
        <v>35</v>
      </c>
      <c r="G27" s="12">
        <f>+G28-SUM(G19:G26)</f>
        <v>9.1960063058329489E-3</v>
      </c>
      <c r="H27" s="13">
        <f>+D27/F27-1</f>
        <v>-0.25714285714285712</v>
      </c>
      <c r="I27" s="11">
        <f>+I28-SUM(I19:I26)</f>
        <v>26</v>
      </c>
      <c r="J27" s="13">
        <f>+D27/I27-1</f>
        <v>0</v>
      </c>
      <c r="K27" s="11">
        <f>+K28-SUM(K19:K26)</f>
        <v>357</v>
      </c>
      <c r="L27" s="12">
        <f>+L28-SUM(L19:L26)</f>
        <v>1.1159388578037555E-2</v>
      </c>
      <c r="M27" s="11">
        <f>+M28-SUM(M19:M26)</f>
        <v>228</v>
      </c>
      <c r="N27" s="12">
        <f>+N28-SUM(N19:N26)</f>
        <v>7.3086293114501544E-3</v>
      </c>
      <c r="O27" s="13">
        <f>+K27/M27-1</f>
        <v>0.56578947368421062</v>
      </c>
    </row>
    <row r="28" spans="2:16" ht="15" thickBot="1">
      <c r="B28" s="19" t="s">
        <v>33</v>
      </c>
      <c r="C28" s="19" t="s">
        <v>29</v>
      </c>
      <c r="D28" s="20">
        <v>3026</v>
      </c>
      <c r="E28" s="21">
        <v>1</v>
      </c>
      <c r="F28" s="20">
        <v>3806</v>
      </c>
      <c r="G28" s="21">
        <v>1</v>
      </c>
      <c r="H28" s="22">
        <v>-0.20493956910141886</v>
      </c>
      <c r="I28" s="20">
        <v>2811</v>
      </c>
      <c r="J28" s="21">
        <v>7.6485236570615456E-2</v>
      </c>
      <c r="K28" s="20">
        <v>31991</v>
      </c>
      <c r="L28" s="21">
        <v>1</v>
      </c>
      <c r="M28" s="20">
        <v>31196</v>
      </c>
      <c r="N28" s="21">
        <v>1</v>
      </c>
      <c r="O28" s="22">
        <v>2.5484036414924915E-2</v>
      </c>
    </row>
    <row r="29" spans="2:16" ht="15" thickBot="1">
      <c r="B29" s="19" t="s">
        <v>46</v>
      </c>
      <c r="C29" s="19" t="s">
        <v>29</v>
      </c>
      <c r="D29" s="20">
        <v>3</v>
      </c>
      <c r="E29" s="21">
        <v>1</v>
      </c>
      <c r="F29" s="20">
        <v>7</v>
      </c>
      <c r="G29" s="21">
        <v>1</v>
      </c>
      <c r="H29" s="22">
        <v>-0.5714285714285714</v>
      </c>
      <c r="I29" s="20">
        <v>1</v>
      </c>
      <c r="J29" s="21">
        <v>2</v>
      </c>
      <c r="K29" s="20">
        <v>26</v>
      </c>
      <c r="L29" s="21">
        <v>1</v>
      </c>
      <c r="M29" s="20">
        <v>25</v>
      </c>
      <c r="N29" s="21">
        <v>1</v>
      </c>
      <c r="O29" s="22">
        <v>4.0000000000000036E-2</v>
      </c>
      <c r="P29" s="30"/>
    </row>
    <row r="30" spans="2:16" ht="15" thickBot="1">
      <c r="B30" s="80"/>
      <c r="C30" s="81" t="s">
        <v>29</v>
      </c>
      <c r="D30" s="23">
        <v>3080</v>
      </c>
      <c r="E30" s="24">
        <v>1</v>
      </c>
      <c r="F30" s="23">
        <v>3854</v>
      </c>
      <c r="G30" s="24">
        <v>1</v>
      </c>
      <c r="H30" s="25">
        <v>-0.20083030617540221</v>
      </c>
      <c r="I30" s="23">
        <v>2843</v>
      </c>
      <c r="J30" s="25">
        <v>8.3362645093211452E-2</v>
      </c>
      <c r="K30" s="23">
        <v>32519</v>
      </c>
      <c r="L30" s="24">
        <v>1</v>
      </c>
      <c r="M30" s="23">
        <v>31486</v>
      </c>
      <c r="N30" s="24">
        <v>1</v>
      </c>
      <c r="O30" s="25">
        <v>3.2808232230197465E-2</v>
      </c>
      <c r="P30" s="30"/>
    </row>
    <row r="31" spans="2:16" ht="14.45" customHeight="1">
      <c r="B31" s="1" t="s">
        <v>60</v>
      </c>
      <c r="C31" s="26"/>
      <c r="D31" s="1"/>
      <c r="E31" s="1"/>
      <c r="F31" s="1"/>
      <c r="G31" s="1"/>
    </row>
    <row r="32" spans="2:16">
      <c r="B32" s="27" t="s">
        <v>61</v>
      </c>
      <c r="C32" s="1"/>
      <c r="D32" s="1"/>
      <c r="E32" s="1"/>
      <c r="F32" s="1"/>
      <c r="G32" s="1"/>
    </row>
    <row r="33" spans="2:15" ht="14.25" customHeight="1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2:1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2:15">
      <c r="B35" s="107" t="s">
        <v>34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54"/>
    </row>
    <row r="36" spans="2:15" ht="15" thickBot="1">
      <c r="B36" s="113" t="s">
        <v>35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55" t="s">
        <v>31</v>
      </c>
    </row>
    <row r="37" spans="2:15" ht="14.45" customHeight="1">
      <c r="B37" s="98" t="s">
        <v>20</v>
      </c>
      <c r="C37" s="100" t="s">
        <v>1</v>
      </c>
      <c r="D37" s="102" t="s">
        <v>84</v>
      </c>
      <c r="E37" s="102"/>
      <c r="F37" s="102"/>
      <c r="G37" s="102"/>
      <c r="H37" s="103"/>
      <c r="I37" s="106" t="s">
        <v>86</v>
      </c>
      <c r="J37" s="103"/>
      <c r="K37" s="106" t="s">
        <v>89</v>
      </c>
      <c r="L37" s="102"/>
      <c r="M37" s="102"/>
      <c r="N37" s="102"/>
      <c r="O37" s="111"/>
    </row>
    <row r="38" spans="2:15" ht="14.45" customHeight="1" thickBot="1">
      <c r="B38" s="99"/>
      <c r="C38" s="101"/>
      <c r="D38" s="109" t="s">
        <v>85</v>
      </c>
      <c r="E38" s="109"/>
      <c r="F38" s="109"/>
      <c r="G38" s="109"/>
      <c r="H38" s="112"/>
      <c r="I38" s="108" t="s">
        <v>82</v>
      </c>
      <c r="J38" s="112"/>
      <c r="K38" s="108" t="s">
        <v>90</v>
      </c>
      <c r="L38" s="109"/>
      <c r="M38" s="109"/>
      <c r="N38" s="109"/>
      <c r="O38" s="110"/>
    </row>
    <row r="39" spans="2:15" ht="14.45" customHeight="1">
      <c r="B39" s="99"/>
      <c r="C39" s="101"/>
      <c r="D39" s="94">
        <v>2023</v>
      </c>
      <c r="E39" s="95"/>
      <c r="F39" s="94">
        <v>2022</v>
      </c>
      <c r="G39" s="95"/>
      <c r="H39" s="84" t="s">
        <v>21</v>
      </c>
      <c r="I39" s="104">
        <v>2023</v>
      </c>
      <c r="J39" s="104" t="s">
        <v>87</v>
      </c>
      <c r="K39" s="94">
        <v>2023</v>
      </c>
      <c r="L39" s="95"/>
      <c r="M39" s="94">
        <v>2022</v>
      </c>
      <c r="N39" s="95"/>
      <c r="O39" s="84" t="s">
        <v>21</v>
      </c>
    </row>
    <row r="40" spans="2:15" ht="14.45" customHeight="1" thickBot="1">
      <c r="B40" s="86" t="s">
        <v>20</v>
      </c>
      <c r="C40" s="88" t="s">
        <v>23</v>
      </c>
      <c r="D40" s="96"/>
      <c r="E40" s="97"/>
      <c r="F40" s="96"/>
      <c r="G40" s="97"/>
      <c r="H40" s="85"/>
      <c r="I40" s="105"/>
      <c r="J40" s="105"/>
      <c r="K40" s="96"/>
      <c r="L40" s="97"/>
      <c r="M40" s="96"/>
      <c r="N40" s="97"/>
      <c r="O40" s="85"/>
    </row>
    <row r="41" spans="2:15" ht="14.45" customHeight="1">
      <c r="B41" s="86"/>
      <c r="C41" s="88"/>
      <c r="D41" s="3" t="s">
        <v>24</v>
      </c>
      <c r="E41" s="4" t="s">
        <v>2</v>
      </c>
      <c r="F41" s="3" t="s">
        <v>24</v>
      </c>
      <c r="G41" s="4" t="s">
        <v>2</v>
      </c>
      <c r="H41" s="90" t="s">
        <v>25</v>
      </c>
      <c r="I41" s="5" t="s">
        <v>24</v>
      </c>
      <c r="J41" s="92" t="s">
        <v>88</v>
      </c>
      <c r="K41" s="3" t="s">
        <v>24</v>
      </c>
      <c r="L41" s="4" t="s">
        <v>2</v>
      </c>
      <c r="M41" s="3" t="s">
        <v>24</v>
      </c>
      <c r="N41" s="4" t="s">
        <v>2</v>
      </c>
      <c r="O41" s="90" t="s">
        <v>25</v>
      </c>
    </row>
    <row r="42" spans="2:15" ht="14.45" customHeight="1" thickBot="1">
      <c r="B42" s="87"/>
      <c r="C42" s="89"/>
      <c r="D42" s="6" t="s">
        <v>26</v>
      </c>
      <c r="E42" s="7" t="s">
        <v>27</v>
      </c>
      <c r="F42" s="6" t="s">
        <v>26</v>
      </c>
      <c r="G42" s="7" t="s">
        <v>27</v>
      </c>
      <c r="H42" s="91"/>
      <c r="I42" s="8" t="s">
        <v>26</v>
      </c>
      <c r="J42" s="93"/>
      <c r="K42" s="6" t="s">
        <v>26</v>
      </c>
      <c r="L42" s="7" t="s">
        <v>27</v>
      </c>
      <c r="M42" s="6" t="s">
        <v>26</v>
      </c>
      <c r="N42" s="7" t="s">
        <v>27</v>
      </c>
      <c r="O42" s="91"/>
    </row>
    <row r="43" spans="2:15" ht="14.45" customHeight="1" thickBot="1">
      <c r="B43" s="56"/>
      <c r="C43" s="10" t="s">
        <v>12</v>
      </c>
      <c r="D43" s="11"/>
      <c r="E43" s="12"/>
      <c r="F43" s="11"/>
      <c r="G43" s="12"/>
      <c r="H43" s="13"/>
      <c r="I43" s="11"/>
      <c r="J43" s="13"/>
      <c r="K43" s="11"/>
      <c r="L43" s="12"/>
      <c r="M43" s="11">
        <v>1</v>
      </c>
      <c r="N43" s="12">
        <v>1</v>
      </c>
      <c r="O43" s="13"/>
    </row>
    <row r="44" spans="2:15" ht="15" thickBot="1">
      <c r="B44" s="19" t="s">
        <v>32</v>
      </c>
      <c r="C44" s="19" t="s">
        <v>29</v>
      </c>
      <c r="D44" s="20"/>
      <c r="E44" s="21"/>
      <c r="F44" s="20"/>
      <c r="G44" s="21"/>
      <c r="H44" s="22"/>
      <c r="I44" s="20"/>
      <c r="J44" s="21"/>
      <c r="K44" s="20"/>
      <c r="L44" s="21"/>
      <c r="M44" s="20">
        <v>1</v>
      </c>
      <c r="N44" s="21">
        <v>1</v>
      </c>
      <c r="O44" s="22"/>
    </row>
    <row r="45" spans="2:15" ht="15" thickBot="1">
      <c r="B45" s="56"/>
      <c r="C45" s="10" t="s">
        <v>8</v>
      </c>
      <c r="D45" s="11">
        <v>515</v>
      </c>
      <c r="E45" s="12">
        <v>0.23166891587944219</v>
      </c>
      <c r="F45" s="11">
        <v>383</v>
      </c>
      <c r="G45" s="12">
        <v>0.12943562014193985</v>
      </c>
      <c r="H45" s="13">
        <v>0.34464751958224538</v>
      </c>
      <c r="I45" s="11">
        <v>447</v>
      </c>
      <c r="J45" s="13">
        <v>0.15212527964205824</v>
      </c>
      <c r="K45" s="11">
        <v>4865</v>
      </c>
      <c r="L45" s="12">
        <v>0.2041287290731339</v>
      </c>
      <c r="M45" s="11">
        <v>4419</v>
      </c>
      <c r="N45" s="12">
        <v>0.18614153327716934</v>
      </c>
      <c r="O45" s="13">
        <v>0.10092781172210907</v>
      </c>
    </row>
    <row r="46" spans="2:15" ht="15" thickBot="1">
      <c r="B46" s="57"/>
      <c r="C46" s="15" t="s">
        <v>3</v>
      </c>
      <c r="D46" s="16">
        <v>279</v>
      </c>
      <c r="E46" s="17">
        <v>0.12550607287449392</v>
      </c>
      <c r="F46" s="16">
        <v>839</v>
      </c>
      <c r="G46" s="17">
        <v>0.28354173707333558</v>
      </c>
      <c r="H46" s="18">
        <v>-0.66746126340881995</v>
      </c>
      <c r="I46" s="16">
        <v>309</v>
      </c>
      <c r="J46" s="18">
        <v>-9.7087378640776656E-2</v>
      </c>
      <c r="K46" s="16">
        <v>4748</v>
      </c>
      <c r="L46" s="17">
        <v>0.19921956950446859</v>
      </c>
      <c r="M46" s="16">
        <v>6071</v>
      </c>
      <c r="N46" s="17">
        <v>0.25572872788542544</v>
      </c>
      <c r="O46" s="18">
        <v>-0.21792126503047271</v>
      </c>
    </row>
    <row r="47" spans="2:15" ht="15" customHeight="1" thickBot="1">
      <c r="B47" s="57"/>
      <c r="C47" s="10" t="s">
        <v>9</v>
      </c>
      <c r="D47" s="11">
        <v>357</v>
      </c>
      <c r="E47" s="12">
        <v>0.16059379217273953</v>
      </c>
      <c r="F47" s="11">
        <v>549</v>
      </c>
      <c r="G47" s="12">
        <v>0.18553565393714092</v>
      </c>
      <c r="H47" s="13">
        <v>-0.34972677595628421</v>
      </c>
      <c r="I47" s="11">
        <v>396</v>
      </c>
      <c r="J47" s="13">
        <v>-9.8484848484848508E-2</v>
      </c>
      <c r="K47" s="11">
        <v>4431</v>
      </c>
      <c r="L47" s="12">
        <v>0.18591868417740109</v>
      </c>
      <c r="M47" s="11">
        <v>4925</v>
      </c>
      <c r="N47" s="12">
        <v>0.2074557708508846</v>
      </c>
      <c r="O47" s="13">
        <v>-0.1003045685279188</v>
      </c>
    </row>
    <row r="48" spans="2:15" ht="15" thickBot="1">
      <c r="B48" s="57"/>
      <c r="C48" s="58" t="s">
        <v>10</v>
      </c>
      <c r="D48" s="16">
        <v>419</v>
      </c>
      <c r="E48" s="17">
        <v>0.18848403058929375</v>
      </c>
      <c r="F48" s="16">
        <v>423</v>
      </c>
      <c r="G48" s="17">
        <v>0.14295370057451842</v>
      </c>
      <c r="H48" s="18">
        <v>-9.4562647754137252E-3</v>
      </c>
      <c r="I48" s="16">
        <v>385</v>
      </c>
      <c r="J48" s="18">
        <v>8.8311688311688341E-2</v>
      </c>
      <c r="K48" s="16">
        <v>4042</v>
      </c>
      <c r="L48" s="17">
        <v>0.16959677757730876</v>
      </c>
      <c r="M48" s="16">
        <v>2846</v>
      </c>
      <c r="N48" s="17">
        <v>0.11988205560235889</v>
      </c>
      <c r="O48" s="18">
        <v>0.42023893183415328</v>
      </c>
    </row>
    <row r="49" spans="2:15" ht="15" customHeight="1" thickBot="1">
      <c r="B49" s="57"/>
      <c r="C49" s="59" t="s">
        <v>4</v>
      </c>
      <c r="D49" s="11">
        <v>471</v>
      </c>
      <c r="E49" s="12">
        <v>0.21187584345479082</v>
      </c>
      <c r="F49" s="11">
        <v>432</v>
      </c>
      <c r="G49" s="12">
        <v>0.14599526867184859</v>
      </c>
      <c r="H49" s="13">
        <v>9.0277777777777679E-2</v>
      </c>
      <c r="I49" s="11">
        <v>341</v>
      </c>
      <c r="J49" s="13">
        <v>0.3812316715542523</v>
      </c>
      <c r="K49" s="11">
        <v>3074</v>
      </c>
      <c r="L49" s="12">
        <v>0.12898082490664206</v>
      </c>
      <c r="M49" s="11">
        <v>3019</v>
      </c>
      <c r="N49" s="12">
        <v>0.1271693344566133</v>
      </c>
      <c r="O49" s="13">
        <v>1.821795296455786E-2</v>
      </c>
    </row>
    <row r="50" spans="2:15" ht="15" thickBot="1">
      <c r="B50" s="57"/>
      <c r="C50" s="60" t="s">
        <v>11</v>
      </c>
      <c r="D50" s="16">
        <v>96</v>
      </c>
      <c r="E50" s="17">
        <v>4.3184885290148446E-2</v>
      </c>
      <c r="F50" s="16">
        <v>147</v>
      </c>
      <c r="G50" s="17">
        <v>4.9678945589726256E-2</v>
      </c>
      <c r="H50" s="18">
        <v>-0.34693877551020413</v>
      </c>
      <c r="I50" s="16">
        <v>97</v>
      </c>
      <c r="J50" s="18">
        <v>-1.0309278350515427E-2</v>
      </c>
      <c r="K50" s="16">
        <v>1261</v>
      </c>
      <c r="L50" s="17">
        <v>5.290983090672597E-2</v>
      </c>
      <c r="M50" s="16">
        <v>1226</v>
      </c>
      <c r="N50" s="17">
        <v>5.1642796967144064E-2</v>
      </c>
      <c r="O50" s="18">
        <v>2.8548123980424167E-2</v>
      </c>
    </row>
    <row r="51" spans="2:15" ht="15" thickBot="1">
      <c r="B51" s="57"/>
      <c r="C51" s="10" t="s">
        <v>12</v>
      </c>
      <c r="D51" s="11">
        <v>67</v>
      </c>
      <c r="E51" s="12">
        <v>3.0139451192082771E-2</v>
      </c>
      <c r="F51" s="11">
        <v>121</v>
      </c>
      <c r="G51" s="12">
        <v>4.0892193308550186E-2</v>
      </c>
      <c r="H51" s="13">
        <v>-0.44628099173553715</v>
      </c>
      <c r="I51" s="11">
        <v>123</v>
      </c>
      <c r="J51" s="13">
        <v>-0.45528455284552849</v>
      </c>
      <c r="K51" s="11">
        <v>959</v>
      </c>
      <c r="L51" s="12">
        <v>4.0238325011538623E-2</v>
      </c>
      <c r="M51" s="11">
        <v>654</v>
      </c>
      <c r="N51" s="12">
        <v>2.754844144903117E-2</v>
      </c>
      <c r="O51" s="13">
        <v>0.46636085626911306</v>
      </c>
    </row>
    <row r="52" spans="2:15" ht="15" thickBot="1">
      <c r="B52" s="57"/>
      <c r="C52" s="60" t="s">
        <v>57</v>
      </c>
      <c r="D52" s="16">
        <v>19</v>
      </c>
      <c r="E52" s="17">
        <v>8.5470085470085479E-3</v>
      </c>
      <c r="F52" s="16">
        <v>65</v>
      </c>
      <c r="G52" s="17">
        <v>2.1966880702940183E-2</v>
      </c>
      <c r="H52" s="18">
        <v>-0.70769230769230762</v>
      </c>
      <c r="I52" s="16">
        <v>18</v>
      </c>
      <c r="J52" s="18">
        <v>5.555555555555558E-2</v>
      </c>
      <c r="K52" s="16">
        <v>450</v>
      </c>
      <c r="L52" s="17">
        <v>1.8881382956404985E-2</v>
      </c>
      <c r="M52" s="16">
        <v>579</v>
      </c>
      <c r="N52" s="17">
        <v>2.4389216512215671E-2</v>
      </c>
      <c r="O52" s="18">
        <v>-0.22279792746113991</v>
      </c>
    </row>
    <row r="53" spans="2:15" ht="15" thickBot="1">
      <c r="B53" s="61"/>
      <c r="C53" s="10" t="s">
        <v>28</v>
      </c>
      <c r="D53" s="11">
        <v>0</v>
      </c>
      <c r="E53" s="12">
        <v>0</v>
      </c>
      <c r="F53" s="11">
        <v>0</v>
      </c>
      <c r="G53" s="12">
        <v>0</v>
      </c>
      <c r="H53" s="13"/>
      <c r="I53" s="11">
        <v>0</v>
      </c>
      <c r="J53" s="13"/>
      <c r="K53" s="11">
        <v>3</v>
      </c>
      <c r="L53" s="12">
        <v>1.2587588637603324E-4</v>
      </c>
      <c r="M53" s="11">
        <v>1</v>
      </c>
      <c r="N53" s="12">
        <v>4.2122999157540017E-5</v>
      </c>
      <c r="O53" s="13">
        <v>2</v>
      </c>
    </row>
    <row r="54" spans="2:15" ht="15" thickBot="1">
      <c r="B54" s="19" t="s">
        <v>33</v>
      </c>
      <c r="C54" s="19" t="s">
        <v>29</v>
      </c>
      <c r="D54" s="20">
        <v>2223</v>
      </c>
      <c r="E54" s="21">
        <v>1</v>
      </c>
      <c r="F54" s="20">
        <v>2959</v>
      </c>
      <c r="G54" s="21">
        <v>1</v>
      </c>
      <c r="H54" s="22">
        <v>-0.24873267995944581</v>
      </c>
      <c r="I54" s="20">
        <v>2116</v>
      </c>
      <c r="J54" s="21">
        <v>5.0567107750472573E-2</v>
      </c>
      <c r="K54" s="20">
        <v>23833</v>
      </c>
      <c r="L54" s="21">
        <v>1</v>
      </c>
      <c r="M54" s="20">
        <v>23740</v>
      </c>
      <c r="N54" s="21">
        <v>1</v>
      </c>
      <c r="O54" s="22">
        <v>3.9174389216511951E-3</v>
      </c>
    </row>
    <row r="55" spans="2:15" ht="15" thickBot="1">
      <c r="B55" s="19" t="s">
        <v>46</v>
      </c>
      <c r="C55" s="19" t="s">
        <v>29</v>
      </c>
      <c r="D55" s="20">
        <v>0</v>
      </c>
      <c r="E55" s="21">
        <v>1</v>
      </c>
      <c r="F55" s="20">
        <v>2</v>
      </c>
      <c r="G55" s="21">
        <v>1</v>
      </c>
      <c r="H55" s="22">
        <v>-1</v>
      </c>
      <c r="I55" s="20">
        <v>0</v>
      </c>
      <c r="J55" s="21"/>
      <c r="K55" s="20">
        <v>9</v>
      </c>
      <c r="L55" s="21">
        <v>1</v>
      </c>
      <c r="M55" s="20">
        <v>7</v>
      </c>
      <c r="N55" s="21">
        <v>1</v>
      </c>
      <c r="O55" s="22">
        <v>0.28571428571428581</v>
      </c>
    </row>
    <row r="56" spans="2:15" ht="15" thickBot="1">
      <c r="B56" s="80"/>
      <c r="C56" s="81" t="s">
        <v>29</v>
      </c>
      <c r="D56" s="23">
        <v>2223</v>
      </c>
      <c r="E56" s="24">
        <v>1</v>
      </c>
      <c r="F56" s="23">
        <v>2961</v>
      </c>
      <c r="G56" s="24">
        <v>1</v>
      </c>
      <c r="H56" s="25">
        <v>-0.24924012158054709</v>
      </c>
      <c r="I56" s="23">
        <v>2116</v>
      </c>
      <c r="J56" s="25">
        <v>5.0567107750472573E-2</v>
      </c>
      <c r="K56" s="23">
        <v>23842</v>
      </c>
      <c r="L56" s="24">
        <v>1</v>
      </c>
      <c r="M56" s="23">
        <v>23748</v>
      </c>
      <c r="N56" s="24">
        <v>1</v>
      </c>
      <c r="O56" s="25">
        <v>3.9582280613104093E-3</v>
      </c>
    </row>
    <row r="57" spans="2:15">
      <c r="B57" s="1" t="s">
        <v>60</v>
      </c>
      <c r="C57" s="26"/>
      <c r="D57" s="1"/>
      <c r="E57" s="1"/>
      <c r="F57" s="1"/>
      <c r="G57" s="1"/>
      <c r="H57" s="64"/>
      <c r="I57" s="64"/>
      <c r="J57" s="64"/>
      <c r="K57" s="64"/>
      <c r="L57" s="64"/>
      <c r="M57" s="64"/>
      <c r="N57" s="64"/>
      <c r="O57" s="64"/>
    </row>
    <row r="58" spans="2:15">
      <c r="B58" s="27" t="s">
        <v>61</v>
      </c>
      <c r="C58" s="1"/>
      <c r="D58" s="1"/>
      <c r="E58" s="1"/>
      <c r="F58" s="1"/>
      <c r="G58" s="1"/>
    </row>
    <row r="60" spans="2:15">
      <c r="B60" s="107" t="s">
        <v>44</v>
      </c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54"/>
    </row>
    <row r="61" spans="2:15" ht="15" thickBot="1">
      <c r="B61" s="113" t="s">
        <v>45</v>
      </c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55" t="s">
        <v>31</v>
      </c>
    </row>
    <row r="62" spans="2:15">
      <c r="B62" s="98" t="s">
        <v>20</v>
      </c>
      <c r="C62" s="100" t="s">
        <v>1</v>
      </c>
      <c r="D62" s="102" t="s">
        <v>84</v>
      </c>
      <c r="E62" s="102"/>
      <c r="F62" s="102"/>
      <c r="G62" s="102"/>
      <c r="H62" s="103"/>
      <c r="I62" s="106" t="s">
        <v>86</v>
      </c>
      <c r="J62" s="103"/>
      <c r="K62" s="106" t="s">
        <v>89</v>
      </c>
      <c r="L62" s="102"/>
      <c r="M62" s="102"/>
      <c r="N62" s="102"/>
      <c r="O62" s="111"/>
    </row>
    <row r="63" spans="2:15" ht="15" thickBot="1">
      <c r="B63" s="99"/>
      <c r="C63" s="101"/>
      <c r="D63" s="109" t="s">
        <v>85</v>
      </c>
      <c r="E63" s="109"/>
      <c r="F63" s="109"/>
      <c r="G63" s="109"/>
      <c r="H63" s="112"/>
      <c r="I63" s="108" t="s">
        <v>82</v>
      </c>
      <c r="J63" s="112"/>
      <c r="K63" s="108" t="s">
        <v>90</v>
      </c>
      <c r="L63" s="109"/>
      <c r="M63" s="109"/>
      <c r="N63" s="109"/>
      <c r="O63" s="110"/>
    </row>
    <row r="64" spans="2:15" ht="15" customHeight="1">
      <c r="B64" s="99"/>
      <c r="C64" s="101"/>
      <c r="D64" s="94">
        <v>2023</v>
      </c>
      <c r="E64" s="95"/>
      <c r="F64" s="94">
        <v>2022</v>
      </c>
      <c r="G64" s="95"/>
      <c r="H64" s="84" t="s">
        <v>21</v>
      </c>
      <c r="I64" s="104">
        <v>2023</v>
      </c>
      <c r="J64" s="104" t="s">
        <v>87</v>
      </c>
      <c r="K64" s="94">
        <v>2023</v>
      </c>
      <c r="L64" s="95"/>
      <c r="M64" s="94">
        <v>2022</v>
      </c>
      <c r="N64" s="95"/>
      <c r="O64" s="84" t="s">
        <v>21</v>
      </c>
    </row>
    <row r="65" spans="2:15" ht="15" customHeight="1" thickBot="1">
      <c r="B65" s="86" t="s">
        <v>20</v>
      </c>
      <c r="C65" s="88" t="s">
        <v>23</v>
      </c>
      <c r="D65" s="96"/>
      <c r="E65" s="97"/>
      <c r="F65" s="96"/>
      <c r="G65" s="97"/>
      <c r="H65" s="85"/>
      <c r="I65" s="105"/>
      <c r="J65" s="105"/>
      <c r="K65" s="96"/>
      <c r="L65" s="97"/>
      <c r="M65" s="96"/>
      <c r="N65" s="97"/>
      <c r="O65" s="85"/>
    </row>
    <row r="66" spans="2:15" ht="15" customHeight="1">
      <c r="B66" s="86"/>
      <c r="C66" s="88"/>
      <c r="D66" s="3" t="s">
        <v>24</v>
      </c>
      <c r="E66" s="4" t="s">
        <v>2</v>
      </c>
      <c r="F66" s="3" t="s">
        <v>24</v>
      </c>
      <c r="G66" s="4" t="s">
        <v>2</v>
      </c>
      <c r="H66" s="90" t="s">
        <v>25</v>
      </c>
      <c r="I66" s="5" t="s">
        <v>24</v>
      </c>
      <c r="J66" s="92" t="s">
        <v>88</v>
      </c>
      <c r="K66" s="3" t="s">
        <v>24</v>
      </c>
      <c r="L66" s="4" t="s">
        <v>2</v>
      </c>
      <c r="M66" s="3" t="s">
        <v>24</v>
      </c>
      <c r="N66" s="4" t="s">
        <v>2</v>
      </c>
      <c r="O66" s="90" t="s">
        <v>25</v>
      </c>
    </row>
    <row r="67" spans="2:15" ht="26.25" thickBot="1">
      <c r="B67" s="87"/>
      <c r="C67" s="89"/>
      <c r="D67" s="6" t="s">
        <v>26</v>
      </c>
      <c r="E67" s="7" t="s">
        <v>27</v>
      </c>
      <c r="F67" s="6" t="s">
        <v>26</v>
      </c>
      <c r="G67" s="7" t="s">
        <v>27</v>
      </c>
      <c r="H67" s="91"/>
      <c r="I67" s="8" t="s">
        <v>26</v>
      </c>
      <c r="J67" s="93"/>
      <c r="K67" s="6" t="s">
        <v>26</v>
      </c>
      <c r="L67" s="7" t="s">
        <v>27</v>
      </c>
      <c r="M67" s="6" t="s">
        <v>26</v>
      </c>
      <c r="N67" s="7" t="s">
        <v>27</v>
      </c>
      <c r="O67" s="91"/>
    </row>
    <row r="68" spans="2:15" ht="15" thickBot="1">
      <c r="B68" s="56"/>
      <c r="C68" s="10" t="s">
        <v>12</v>
      </c>
      <c r="D68" s="11">
        <v>209</v>
      </c>
      <c r="E68" s="12">
        <v>0.24387397899649943</v>
      </c>
      <c r="F68" s="11">
        <v>121</v>
      </c>
      <c r="G68" s="12">
        <v>0.13549832026875699</v>
      </c>
      <c r="H68" s="13">
        <v>0.72727272727272729</v>
      </c>
      <c r="I68" s="11">
        <v>152</v>
      </c>
      <c r="J68" s="13">
        <v>0.375</v>
      </c>
      <c r="K68" s="11">
        <v>1955</v>
      </c>
      <c r="L68" s="12">
        <v>0.22530828627405786</v>
      </c>
      <c r="M68" s="11">
        <v>1380</v>
      </c>
      <c r="N68" s="12">
        <v>0.17834065650038769</v>
      </c>
      <c r="O68" s="13">
        <v>0.41666666666666674</v>
      </c>
    </row>
    <row r="69" spans="2:15" ht="15" thickBot="1">
      <c r="B69" s="57"/>
      <c r="C69" s="15" t="s">
        <v>4</v>
      </c>
      <c r="D69" s="16">
        <v>157</v>
      </c>
      <c r="E69" s="17">
        <v>0.18319719953325556</v>
      </c>
      <c r="F69" s="16">
        <v>126</v>
      </c>
      <c r="G69" s="17">
        <v>0.14109742441209405</v>
      </c>
      <c r="H69" s="18">
        <v>0.24603174603174605</v>
      </c>
      <c r="I69" s="16">
        <v>124</v>
      </c>
      <c r="J69" s="18">
        <v>0.2661290322580645</v>
      </c>
      <c r="K69" s="16">
        <v>1417</v>
      </c>
      <c r="L69" s="17">
        <v>0.16330528984672121</v>
      </c>
      <c r="M69" s="16">
        <v>1144</v>
      </c>
      <c r="N69" s="17">
        <v>0.14784181959162573</v>
      </c>
      <c r="O69" s="18">
        <v>0.23863636363636354</v>
      </c>
    </row>
    <row r="70" spans="2:15" ht="15" thickBot="1">
      <c r="B70" s="57"/>
      <c r="C70" s="10" t="s">
        <v>8</v>
      </c>
      <c r="D70" s="11">
        <v>141</v>
      </c>
      <c r="E70" s="12">
        <v>0.16452742123687281</v>
      </c>
      <c r="F70" s="11">
        <v>170</v>
      </c>
      <c r="G70" s="12">
        <v>0.19036954087346025</v>
      </c>
      <c r="H70" s="13">
        <v>-0.1705882352941176</v>
      </c>
      <c r="I70" s="11">
        <v>99</v>
      </c>
      <c r="J70" s="13">
        <v>0.42424242424242431</v>
      </c>
      <c r="K70" s="11">
        <v>1319</v>
      </c>
      <c r="L70" s="12">
        <v>0.1520110637317045</v>
      </c>
      <c r="M70" s="11">
        <v>1252</v>
      </c>
      <c r="N70" s="12">
        <v>0.16179891444817782</v>
      </c>
      <c r="O70" s="13">
        <v>5.3514376996805169E-2</v>
      </c>
    </row>
    <row r="71" spans="2:15" ht="15" thickBot="1">
      <c r="B71" s="57"/>
      <c r="C71" s="58" t="s">
        <v>9</v>
      </c>
      <c r="D71" s="16">
        <v>92</v>
      </c>
      <c r="E71" s="17">
        <v>0.10735122520420071</v>
      </c>
      <c r="F71" s="16">
        <v>169</v>
      </c>
      <c r="G71" s="17">
        <v>0.18924972004479285</v>
      </c>
      <c r="H71" s="18">
        <v>-0.45562130177514792</v>
      </c>
      <c r="I71" s="16">
        <v>88</v>
      </c>
      <c r="J71" s="18">
        <v>4.5454545454545414E-2</v>
      </c>
      <c r="K71" s="16">
        <v>1250</v>
      </c>
      <c r="L71" s="17">
        <v>0.14405900656909071</v>
      </c>
      <c r="M71" s="16">
        <v>1393</v>
      </c>
      <c r="N71" s="17">
        <v>0.18002067717756526</v>
      </c>
      <c r="O71" s="18">
        <v>-0.10265613783201721</v>
      </c>
    </row>
    <row r="72" spans="2:15" ht="15" thickBot="1">
      <c r="B72" s="57"/>
      <c r="C72" s="59" t="s">
        <v>10</v>
      </c>
      <c r="D72" s="11">
        <v>74</v>
      </c>
      <c r="E72" s="12">
        <v>8.634772462077013E-2</v>
      </c>
      <c r="F72" s="11">
        <v>118</v>
      </c>
      <c r="G72" s="12">
        <v>0.13213885778275475</v>
      </c>
      <c r="H72" s="13">
        <v>-0.3728813559322034</v>
      </c>
      <c r="I72" s="11">
        <v>87</v>
      </c>
      <c r="J72" s="13">
        <v>-0.14942528735632188</v>
      </c>
      <c r="K72" s="11">
        <v>827</v>
      </c>
      <c r="L72" s="12">
        <v>9.5309438746110406E-2</v>
      </c>
      <c r="M72" s="11">
        <v>918</v>
      </c>
      <c r="N72" s="12">
        <v>0.11863530628069269</v>
      </c>
      <c r="O72" s="13">
        <v>-9.9128540305010948E-2</v>
      </c>
    </row>
    <row r="73" spans="2:15" ht="15" thickBot="1">
      <c r="B73" s="57"/>
      <c r="C73" s="60" t="s">
        <v>3</v>
      </c>
      <c r="D73" s="16">
        <v>70</v>
      </c>
      <c r="E73" s="17">
        <v>8.168028004667445E-2</v>
      </c>
      <c r="F73" s="16">
        <v>55</v>
      </c>
      <c r="G73" s="17">
        <v>6.1590145576707729E-2</v>
      </c>
      <c r="H73" s="18">
        <v>0.27272727272727271</v>
      </c>
      <c r="I73" s="16">
        <v>57</v>
      </c>
      <c r="J73" s="18">
        <v>0.22807017543859653</v>
      </c>
      <c r="K73" s="16">
        <v>723</v>
      </c>
      <c r="L73" s="17">
        <v>8.3323729399562063E-2</v>
      </c>
      <c r="M73" s="16">
        <v>760</v>
      </c>
      <c r="N73" s="17">
        <v>9.8216593434996127E-2</v>
      </c>
      <c r="O73" s="18">
        <v>-4.8684210526315774E-2</v>
      </c>
    </row>
    <row r="74" spans="2:15" ht="15" thickBot="1">
      <c r="B74" s="57"/>
      <c r="C74" s="10" t="s">
        <v>11</v>
      </c>
      <c r="D74" s="11">
        <v>70</v>
      </c>
      <c r="E74" s="12">
        <v>8.168028004667445E-2</v>
      </c>
      <c r="F74" s="11">
        <v>88</v>
      </c>
      <c r="G74" s="12">
        <v>9.8544232922732358E-2</v>
      </c>
      <c r="H74" s="13">
        <v>-0.20454545454545459</v>
      </c>
      <c r="I74" s="11">
        <v>80</v>
      </c>
      <c r="J74" s="13">
        <v>-0.125</v>
      </c>
      <c r="K74" s="11">
        <v>670</v>
      </c>
      <c r="L74" s="12">
        <v>7.7215627521032615E-2</v>
      </c>
      <c r="M74" s="11">
        <v>587</v>
      </c>
      <c r="N74" s="12">
        <v>7.5859395192556217E-2</v>
      </c>
      <c r="O74" s="13">
        <v>0.141396933560477</v>
      </c>
    </row>
    <row r="75" spans="2:15" ht="15" thickBot="1">
      <c r="B75" s="57"/>
      <c r="C75" s="60" t="s">
        <v>28</v>
      </c>
      <c r="D75" s="16">
        <f>+D76-SUM(D68:D74)</f>
        <v>44</v>
      </c>
      <c r="E75" s="17">
        <f>+E76-SUM(E68:E74)</f>
        <v>5.134189031505243E-2</v>
      </c>
      <c r="F75" s="16">
        <f>+F76-SUM(F68:F74)</f>
        <v>46</v>
      </c>
      <c r="G75" s="17">
        <f>+G76-SUM(G68:G74)</f>
        <v>5.1511758118701123E-2</v>
      </c>
      <c r="H75" s="18">
        <f>+D75/F75-1</f>
        <v>-4.3478260869565188E-2</v>
      </c>
      <c r="I75" s="16">
        <f>+I76-SUM(I68:I74)</f>
        <v>40</v>
      </c>
      <c r="J75" s="18">
        <f>+D75/I75-1</f>
        <v>0.10000000000000009</v>
      </c>
      <c r="K75" s="16">
        <f>+K76-SUM(K68:K74)</f>
        <v>516</v>
      </c>
      <c r="L75" s="17">
        <f>+L76-SUM(L68:L74)</f>
        <v>5.9467557911720648E-2</v>
      </c>
      <c r="M75" s="16">
        <f>+M76-SUM(M68:M74)</f>
        <v>304</v>
      </c>
      <c r="N75" s="17">
        <f>+N76-SUM(N68:N74)</f>
        <v>3.9286637373998512E-2</v>
      </c>
      <c r="O75" s="18">
        <f>+K75/M75-1</f>
        <v>0.69736842105263164</v>
      </c>
    </row>
    <row r="76" spans="2:15" ht="15" thickBot="1">
      <c r="B76" s="80"/>
      <c r="C76" s="81" t="s">
        <v>29</v>
      </c>
      <c r="D76" s="23">
        <v>857</v>
      </c>
      <c r="E76" s="24">
        <v>1</v>
      </c>
      <c r="F76" s="23">
        <v>893</v>
      </c>
      <c r="G76" s="24">
        <v>1</v>
      </c>
      <c r="H76" s="25">
        <v>-4.031354983202684E-2</v>
      </c>
      <c r="I76" s="23">
        <v>727</v>
      </c>
      <c r="J76" s="25">
        <v>0.17881705639614864</v>
      </c>
      <c r="K76" s="23">
        <v>8677</v>
      </c>
      <c r="L76" s="24">
        <v>1</v>
      </c>
      <c r="M76" s="23">
        <v>7738</v>
      </c>
      <c r="N76" s="24">
        <v>1</v>
      </c>
      <c r="O76" s="25">
        <v>0.1213491858361333</v>
      </c>
    </row>
    <row r="77" spans="2:15">
      <c r="B77" s="1" t="s">
        <v>38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</row>
    <row r="78" spans="2:15">
      <c r="B78" s="27"/>
    </row>
  </sheetData>
  <mergeCells count="72">
    <mergeCell ref="B3:N3"/>
    <mergeCell ref="B36:N36"/>
    <mergeCell ref="B30:C30"/>
    <mergeCell ref="B56:C56"/>
    <mergeCell ref="B76:C76"/>
    <mergeCell ref="D6:E7"/>
    <mergeCell ref="F6:G7"/>
    <mergeCell ref="H6:H7"/>
    <mergeCell ref="I6:I7"/>
    <mergeCell ref="J6:J7"/>
    <mergeCell ref="K6:L7"/>
    <mergeCell ref="B35:N35"/>
    <mergeCell ref="B37:B39"/>
    <mergeCell ref="C37:C39"/>
    <mergeCell ref="D38:H38"/>
    <mergeCell ref="I38:J38"/>
    <mergeCell ref="B2:N2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  <mergeCell ref="O8:O9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H39:H40"/>
    <mergeCell ref="I39:I40"/>
    <mergeCell ref="J39:J40"/>
    <mergeCell ref="K39:L40"/>
    <mergeCell ref="B60:N60"/>
    <mergeCell ref="K64:L65"/>
    <mergeCell ref="B61:N61"/>
    <mergeCell ref="B62:B64"/>
    <mergeCell ref="C62:C64"/>
    <mergeCell ref="B65:B67"/>
    <mergeCell ref="C65:C67"/>
    <mergeCell ref="H66:H67"/>
    <mergeCell ref="J66:J67"/>
    <mergeCell ref="M64:N65"/>
    <mergeCell ref="O64:O65"/>
    <mergeCell ref="O66:O67"/>
    <mergeCell ref="D37:H37"/>
    <mergeCell ref="I37:J37"/>
    <mergeCell ref="K37:O37"/>
    <mergeCell ref="D62:H62"/>
    <mergeCell ref="I62:J62"/>
    <mergeCell ref="K62:O62"/>
    <mergeCell ref="D63:H63"/>
    <mergeCell ref="I63:J63"/>
    <mergeCell ref="K63:O63"/>
    <mergeCell ref="D64:E65"/>
    <mergeCell ref="F64:G65"/>
    <mergeCell ref="H64:H65"/>
    <mergeCell ref="I64:I65"/>
    <mergeCell ref="J64:J65"/>
  </mergeCells>
  <conditionalFormatting sqref="D10:O17">
    <cfRule type="cellIs" dxfId="32" priority="34" operator="equal">
      <formula>0</formula>
    </cfRule>
  </conditionalFormatting>
  <conditionalFormatting sqref="D19:O27">
    <cfRule type="cellIs" dxfId="31" priority="24" operator="equal">
      <formula>0</formula>
    </cfRule>
  </conditionalFormatting>
  <conditionalFormatting sqref="D43:O43">
    <cfRule type="cellIs" dxfId="30" priority="19" operator="equal">
      <formula>0</formula>
    </cfRule>
  </conditionalFormatting>
  <conditionalFormatting sqref="D45:O53">
    <cfRule type="cellIs" dxfId="29" priority="8" operator="equal">
      <formula>0</formula>
    </cfRule>
  </conditionalFormatting>
  <conditionalFormatting sqref="D68:O75">
    <cfRule type="cellIs" dxfId="28" priority="1" operator="equal">
      <formula>0</formula>
    </cfRule>
  </conditionalFormatting>
  <conditionalFormatting sqref="H10:H29 O10:O29 J19:J27">
    <cfRule type="cellIs" dxfId="27" priority="28" operator="lessThan">
      <formula>0</formula>
    </cfRule>
  </conditionalFormatting>
  <conditionalFormatting sqref="H43:H55 O43:O55">
    <cfRule type="cellIs" dxfId="26" priority="6" operator="lessThan">
      <formula>0</formula>
    </cfRule>
  </conditionalFormatting>
  <conditionalFormatting sqref="H68:H75 J68:J75 O68:O75">
    <cfRule type="cellIs" dxfId="25" priority="5" operator="lessThan">
      <formula>0</formula>
    </cfRule>
  </conditionalFormatting>
  <conditionalFormatting sqref="J10:J17">
    <cfRule type="cellIs" dxfId="24" priority="38" operator="lessThan">
      <formula>0</formula>
    </cfRule>
  </conditionalFormatting>
  <conditionalFormatting sqref="J43">
    <cfRule type="cellIs" dxfId="23" priority="23" operator="lessThan">
      <formula>0</formula>
    </cfRule>
  </conditionalFormatting>
  <conditionalFormatting sqref="J45:J53">
    <cfRule type="cellIs" dxfId="22" priority="1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2"/>
  <sheetViews>
    <sheetView showGridLines="0" zoomScale="80" zoomScaleNormal="80" workbookViewId="0"/>
  </sheetViews>
  <sheetFormatPr defaultColWidth="9.140625" defaultRowHeight="14.25"/>
  <cols>
    <col min="1" max="1" width="1.140625" style="39" customWidth="1"/>
    <col min="2" max="2" width="9.140625" style="39" customWidth="1"/>
    <col min="3" max="3" width="18.42578125" style="39" customWidth="1"/>
    <col min="4" max="9" width="9" style="39" customWidth="1"/>
    <col min="10" max="10" width="11" style="39" customWidth="1"/>
    <col min="11" max="14" width="9" style="39" customWidth="1"/>
    <col min="15" max="15" width="11.42578125" style="39" customWidth="1"/>
    <col min="16" max="16384" width="9.140625" style="39"/>
  </cols>
  <sheetData>
    <row r="1" spans="2:15" s="66" customFormat="1" ht="12.75">
      <c r="B1" s="66" t="s">
        <v>7</v>
      </c>
      <c r="E1" s="118"/>
      <c r="O1" s="76">
        <v>45266</v>
      </c>
    </row>
    <row r="2" spans="2:15">
      <c r="B2" s="107" t="s">
        <v>30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65"/>
    </row>
    <row r="3" spans="2:15" ht="15" thickBot="1">
      <c r="B3" s="113" t="s">
        <v>116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71" t="s">
        <v>79</v>
      </c>
    </row>
    <row r="4" spans="2:15" ht="15" customHeight="1">
      <c r="B4" s="98" t="s">
        <v>0</v>
      </c>
      <c r="C4" s="100" t="s">
        <v>1</v>
      </c>
      <c r="D4" s="102" t="s">
        <v>84</v>
      </c>
      <c r="E4" s="102"/>
      <c r="F4" s="102"/>
      <c r="G4" s="102"/>
      <c r="H4" s="103"/>
      <c r="I4" s="106" t="s">
        <v>86</v>
      </c>
      <c r="J4" s="103"/>
      <c r="K4" s="106" t="s">
        <v>89</v>
      </c>
      <c r="L4" s="102"/>
      <c r="M4" s="102"/>
      <c r="N4" s="102"/>
      <c r="O4" s="111"/>
    </row>
    <row r="5" spans="2:15" ht="15" thickBot="1">
      <c r="B5" s="99"/>
      <c r="C5" s="101"/>
      <c r="D5" s="109" t="s">
        <v>85</v>
      </c>
      <c r="E5" s="109"/>
      <c r="F5" s="109"/>
      <c r="G5" s="109"/>
      <c r="H5" s="112"/>
      <c r="I5" s="108" t="s">
        <v>82</v>
      </c>
      <c r="J5" s="112"/>
      <c r="K5" s="108" t="s">
        <v>90</v>
      </c>
      <c r="L5" s="109"/>
      <c r="M5" s="109"/>
      <c r="N5" s="109"/>
      <c r="O5" s="110"/>
    </row>
    <row r="6" spans="2:15" ht="19.5" customHeight="1">
      <c r="B6" s="99"/>
      <c r="C6" s="101"/>
      <c r="D6" s="94">
        <v>2023</v>
      </c>
      <c r="E6" s="95"/>
      <c r="F6" s="94">
        <v>2022</v>
      </c>
      <c r="G6" s="95"/>
      <c r="H6" s="84" t="s">
        <v>21</v>
      </c>
      <c r="I6" s="104">
        <v>2023</v>
      </c>
      <c r="J6" s="104" t="s">
        <v>87</v>
      </c>
      <c r="K6" s="94">
        <v>2023</v>
      </c>
      <c r="L6" s="95"/>
      <c r="M6" s="94">
        <v>2022</v>
      </c>
      <c r="N6" s="95"/>
      <c r="O6" s="84" t="s">
        <v>21</v>
      </c>
    </row>
    <row r="7" spans="2:15" ht="19.5" customHeight="1" thickBot="1">
      <c r="B7" s="86" t="s">
        <v>22</v>
      </c>
      <c r="C7" s="88" t="s">
        <v>23</v>
      </c>
      <c r="D7" s="96"/>
      <c r="E7" s="97"/>
      <c r="F7" s="96"/>
      <c r="G7" s="97"/>
      <c r="H7" s="85"/>
      <c r="I7" s="105"/>
      <c r="J7" s="105"/>
      <c r="K7" s="96"/>
      <c r="L7" s="97"/>
      <c r="M7" s="96"/>
      <c r="N7" s="97"/>
      <c r="O7" s="85"/>
    </row>
    <row r="8" spans="2:15" ht="15" customHeight="1">
      <c r="B8" s="86"/>
      <c r="C8" s="88"/>
      <c r="D8" s="3" t="s">
        <v>24</v>
      </c>
      <c r="E8" s="4" t="s">
        <v>2</v>
      </c>
      <c r="F8" s="3" t="s">
        <v>24</v>
      </c>
      <c r="G8" s="4" t="s">
        <v>2</v>
      </c>
      <c r="H8" s="90" t="s">
        <v>25</v>
      </c>
      <c r="I8" s="5" t="s">
        <v>24</v>
      </c>
      <c r="J8" s="92" t="s">
        <v>88</v>
      </c>
      <c r="K8" s="3" t="s">
        <v>24</v>
      </c>
      <c r="L8" s="4" t="s">
        <v>2</v>
      </c>
      <c r="M8" s="3" t="s">
        <v>24</v>
      </c>
      <c r="N8" s="4" t="s">
        <v>2</v>
      </c>
      <c r="O8" s="90" t="s">
        <v>25</v>
      </c>
    </row>
    <row r="9" spans="2:15" ht="15" customHeight="1" thickBot="1">
      <c r="B9" s="87"/>
      <c r="C9" s="89"/>
      <c r="D9" s="6" t="s">
        <v>26</v>
      </c>
      <c r="E9" s="7" t="s">
        <v>27</v>
      </c>
      <c r="F9" s="6" t="s">
        <v>26</v>
      </c>
      <c r="G9" s="7" t="s">
        <v>27</v>
      </c>
      <c r="H9" s="91"/>
      <c r="I9" s="8" t="s">
        <v>26</v>
      </c>
      <c r="J9" s="93"/>
      <c r="K9" s="6" t="s">
        <v>26</v>
      </c>
      <c r="L9" s="7" t="s">
        <v>27</v>
      </c>
      <c r="M9" s="6" t="s">
        <v>26</v>
      </c>
      <c r="N9" s="7" t="s">
        <v>27</v>
      </c>
      <c r="O9" s="91"/>
    </row>
    <row r="10" spans="2:15" ht="15" thickBot="1">
      <c r="B10" s="9">
        <v>1</v>
      </c>
      <c r="C10" s="10" t="s">
        <v>9</v>
      </c>
      <c r="D10" s="11">
        <v>49</v>
      </c>
      <c r="E10" s="12">
        <v>0.3202614379084967</v>
      </c>
      <c r="F10" s="11">
        <v>63</v>
      </c>
      <c r="G10" s="12">
        <v>0.57798165137614677</v>
      </c>
      <c r="H10" s="13">
        <v>-0.22222222222222221</v>
      </c>
      <c r="I10" s="11">
        <v>56</v>
      </c>
      <c r="J10" s="13">
        <v>-0.125</v>
      </c>
      <c r="K10" s="11">
        <v>616</v>
      </c>
      <c r="L10" s="12">
        <v>0.39411388355726168</v>
      </c>
      <c r="M10" s="11">
        <v>351</v>
      </c>
      <c r="N10" s="12">
        <v>0.34649555774925961</v>
      </c>
      <c r="O10" s="13">
        <v>0.75498575498575504</v>
      </c>
    </row>
    <row r="11" spans="2:15" ht="15" thickBot="1">
      <c r="B11" s="52">
        <v>2</v>
      </c>
      <c r="C11" s="15" t="s">
        <v>41</v>
      </c>
      <c r="D11" s="16">
        <v>31</v>
      </c>
      <c r="E11" s="17">
        <v>0.20261437908496732</v>
      </c>
      <c r="F11" s="16">
        <v>10</v>
      </c>
      <c r="G11" s="17">
        <v>9.1743119266055051E-2</v>
      </c>
      <c r="H11" s="18">
        <v>2.1</v>
      </c>
      <c r="I11" s="16">
        <v>93</v>
      </c>
      <c r="J11" s="18">
        <v>-0.66666666666666674</v>
      </c>
      <c r="K11" s="16">
        <v>324</v>
      </c>
      <c r="L11" s="17">
        <v>0.20729366602687141</v>
      </c>
      <c r="M11" s="16">
        <v>215</v>
      </c>
      <c r="N11" s="17">
        <v>0.21224086870681144</v>
      </c>
      <c r="O11" s="18">
        <v>0.50697674418604644</v>
      </c>
    </row>
    <row r="12" spans="2:15" ht="15" thickBot="1">
      <c r="B12" s="9">
        <v>3</v>
      </c>
      <c r="C12" s="10" t="s">
        <v>12</v>
      </c>
      <c r="D12" s="11">
        <v>23</v>
      </c>
      <c r="E12" s="12">
        <v>0.15032679738562091</v>
      </c>
      <c r="F12" s="11">
        <v>9</v>
      </c>
      <c r="G12" s="12">
        <v>8.2568807339449546E-2</v>
      </c>
      <c r="H12" s="13">
        <v>1.5555555555555554</v>
      </c>
      <c r="I12" s="11">
        <v>4</v>
      </c>
      <c r="J12" s="13">
        <v>4.75</v>
      </c>
      <c r="K12" s="11">
        <v>158</v>
      </c>
      <c r="L12" s="12">
        <v>0.10108765195137556</v>
      </c>
      <c r="M12" s="11">
        <v>69</v>
      </c>
      <c r="N12" s="12">
        <v>6.8114511352418555E-2</v>
      </c>
      <c r="O12" s="13">
        <v>1.2898550724637681</v>
      </c>
    </row>
    <row r="13" spans="2:15" ht="15" thickBot="1">
      <c r="B13" s="52">
        <v>4</v>
      </c>
      <c r="C13" s="15" t="s">
        <v>4</v>
      </c>
      <c r="D13" s="16">
        <v>8</v>
      </c>
      <c r="E13" s="17">
        <v>5.2287581699346407E-2</v>
      </c>
      <c r="F13" s="16">
        <v>6</v>
      </c>
      <c r="G13" s="17">
        <v>5.5045871559633031E-2</v>
      </c>
      <c r="H13" s="18">
        <v>0.33333333333333326</v>
      </c>
      <c r="I13" s="16">
        <v>25</v>
      </c>
      <c r="J13" s="18">
        <v>-0.67999999999999994</v>
      </c>
      <c r="K13" s="16">
        <v>144</v>
      </c>
      <c r="L13" s="17">
        <v>9.2130518234165071E-2</v>
      </c>
      <c r="M13" s="16">
        <v>195</v>
      </c>
      <c r="N13" s="17">
        <v>0.192497532082922</v>
      </c>
      <c r="O13" s="18">
        <v>-0.2615384615384615</v>
      </c>
    </row>
    <row r="14" spans="2:15" ht="15" thickBot="1">
      <c r="B14" s="9">
        <v>5</v>
      </c>
      <c r="C14" s="10" t="s">
        <v>73</v>
      </c>
      <c r="D14" s="11">
        <v>5</v>
      </c>
      <c r="E14" s="12">
        <v>3.2679738562091505E-2</v>
      </c>
      <c r="F14" s="11">
        <v>5</v>
      </c>
      <c r="G14" s="12">
        <v>4.5871559633027525E-2</v>
      </c>
      <c r="H14" s="13">
        <v>0</v>
      </c>
      <c r="I14" s="11">
        <v>0</v>
      </c>
      <c r="J14" s="13"/>
      <c r="K14" s="11">
        <v>60</v>
      </c>
      <c r="L14" s="12">
        <v>3.8387715930902108E-2</v>
      </c>
      <c r="M14" s="11">
        <v>33</v>
      </c>
      <c r="N14" s="12">
        <v>3.257650542941757E-2</v>
      </c>
      <c r="O14" s="13">
        <v>0.81818181818181812</v>
      </c>
    </row>
    <row r="15" spans="2:15" ht="15" thickBot="1">
      <c r="B15" s="82" t="s">
        <v>43</v>
      </c>
      <c r="C15" s="83"/>
      <c r="D15" s="20">
        <f>SUM(D10:D14)</f>
        <v>116</v>
      </c>
      <c r="E15" s="21">
        <f>D15/D17</f>
        <v>0.75816993464052285</v>
      </c>
      <c r="F15" s="20">
        <f>SUM(F10:F14)</f>
        <v>93</v>
      </c>
      <c r="G15" s="21">
        <f>F15/F17</f>
        <v>0.85321100917431192</v>
      </c>
      <c r="H15" s="22">
        <f>D15/F15-1</f>
        <v>0.24731182795698925</v>
      </c>
      <c r="I15" s="20">
        <f>SUM(I10:I14)</f>
        <v>178</v>
      </c>
      <c r="J15" s="21">
        <f>D15/I15-1</f>
        <v>-0.348314606741573</v>
      </c>
      <c r="K15" s="20">
        <f>SUM(K10:K14)</f>
        <v>1302</v>
      </c>
      <c r="L15" s="21">
        <f>K15/K17</f>
        <v>0.83301343570057584</v>
      </c>
      <c r="M15" s="20">
        <f>SUM(M10:M14)</f>
        <v>863</v>
      </c>
      <c r="N15" s="21">
        <f>M15/M17</f>
        <v>0.85192497532082923</v>
      </c>
      <c r="O15" s="22">
        <f>K15/M15-1</f>
        <v>0.50869061413673222</v>
      </c>
    </row>
    <row r="16" spans="2:15" ht="15" thickBot="1">
      <c r="B16" s="82" t="s">
        <v>28</v>
      </c>
      <c r="C16" s="83"/>
      <c r="D16" s="35">
        <f>D17-D15</f>
        <v>37</v>
      </c>
      <c r="E16" s="21">
        <f t="shared" ref="E16:N16" si="0">E17-E15</f>
        <v>0.24183006535947715</v>
      </c>
      <c r="F16" s="35">
        <f t="shared" si="0"/>
        <v>16</v>
      </c>
      <c r="G16" s="21">
        <f t="shared" si="0"/>
        <v>0.14678899082568808</v>
      </c>
      <c r="H16" s="22">
        <f>D16/F16-1</f>
        <v>1.3125</v>
      </c>
      <c r="I16" s="35">
        <f t="shared" si="0"/>
        <v>21</v>
      </c>
      <c r="J16" s="22">
        <f>D16/I16-1</f>
        <v>0.76190476190476186</v>
      </c>
      <c r="K16" s="35">
        <f t="shared" si="0"/>
        <v>261</v>
      </c>
      <c r="L16" s="21">
        <f t="shared" si="0"/>
        <v>0.16698656429942416</v>
      </c>
      <c r="M16" s="35">
        <f t="shared" si="0"/>
        <v>150</v>
      </c>
      <c r="N16" s="21">
        <f t="shared" si="0"/>
        <v>0.14807502467917077</v>
      </c>
      <c r="O16" s="22">
        <f>K16/M16-1</f>
        <v>0.74</v>
      </c>
    </row>
    <row r="17" spans="2:15" ht="15" thickBot="1">
      <c r="B17" s="80" t="s">
        <v>29</v>
      </c>
      <c r="C17" s="81"/>
      <c r="D17" s="23">
        <v>153</v>
      </c>
      <c r="E17" s="24">
        <v>1</v>
      </c>
      <c r="F17" s="23">
        <v>109</v>
      </c>
      <c r="G17" s="24">
        <v>1</v>
      </c>
      <c r="H17" s="25">
        <v>0.40366972477064222</v>
      </c>
      <c r="I17" s="23">
        <v>199</v>
      </c>
      <c r="J17" s="25">
        <v>-0.23115577889447236</v>
      </c>
      <c r="K17" s="23">
        <v>1563</v>
      </c>
      <c r="L17" s="24">
        <v>1</v>
      </c>
      <c r="M17" s="23">
        <v>1013</v>
      </c>
      <c r="N17" s="24">
        <v>1</v>
      </c>
      <c r="O17" s="25">
        <v>0.54294175715695947</v>
      </c>
    </row>
    <row r="18" spans="2:15">
      <c r="B18" s="39" t="s">
        <v>62</v>
      </c>
    </row>
    <row r="19" spans="2:15">
      <c r="B19" s="66" t="s">
        <v>40</v>
      </c>
    </row>
    <row r="20" spans="2:15">
      <c r="B20" s="27" t="s">
        <v>63</v>
      </c>
      <c r="C20" s="1"/>
      <c r="D20" s="1"/>
      <c r="E20" s="1"/>
      <c r="F20" s="1"/>
      <c r="G20" s="1"/>
    </row>
    <row r="21" spans="2:15">
      <c r="B21" s="67" t="s">
        <v>39</v>
      </c>
    </row>
    <row r="22" spans="2:15">
      <c r="B22" s="67"/>
    </row>
  </sheetData>
  <mergeCells count="26">
    <mergeCell ref="J8:J9"/>
    <mergeCell ref="O8:O9"/>
    <mergeCell ref="D6:E7"/>
    <mergeCell ref="K4:O4"/>
    <mergeCell ref="B3:N3"/>
    <mergeCell ref="K5:O5"/>
    <mergeCell ref="O6:O7"/>
    <mergeCell ref="F6:G7"/>
    <mergeCell ref="D5:H5"/>
    <mergeCell ref="I5:J5"/>
    <mergeCell ref="B17:C17"/>
    <mergeCell ref="B15:C15"/>
    <mergeCell ref="B16:C16"/>
    <mergeCell ref="B2:N2"/>
    <mergeCell ref="M6:N7"/>
    <mergeCell ref="B4:B6"/>
    <mergeCell ref="C4:C6"/>
    <mergeCell ref="H6:H7"/>
    <mergeCell ref="I6:I7"/>
    <mergeCell ref="J6:J7"/>
    <mergeCell ref="K6:L7"/>
    <mergeCell ref="B7:B9"/>
    <mergeCell ref="C7:C9"/>
    <mergeCell ref="H8:H9"/>
    <mergeCell ref="D4:H4"/>
    <mergeCell ref="I4:J4"/>
  </mergeCells>
  <phoneticPr fontId="4" type="noConversion"/>
  <conditionalFormatting sqref="D10:O14">
    <cfRule type="cellIs" dxfId="21" priority="3" operator="equal">
      <formula>0</formula>
    </cfRule>
  </conditionalFormatting>
  <conditionalFormatting sqref="H10:H16 O10:O16">
    <cfRule type="cellIs" dxfId="20" priority="1" operator="lessThan">
      <formula>0</formula>
    </cfRule>
  </conditionalFormatting>
  <conditionalFormatting sqref="J10:J14">
    <cfRule type="cellIs" dxfId="19" priority="7" operator="lessThan">
      <formula>0</formula>
    </cfRule>
  </conditionalFormatting>
  <conditionalFormatting sqref="J16">
    <cfRule type="cellIs" dxfId="18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2DB53-499E-4FD5-8138-9DA988B94469}">
  <sheetPr>
    <pageSetUpPr fitToPage="1"/>
  </sheetPr>
  <dimension ref="B1:W65"/>
  <sheetViews>
    <sheetView showGridLines="0" zoomScale="80" zoomScaleNormal="80" workbookViewId="0">
      <selection activeCell="P26" sqref="P26"/>
    </sheetView>
  </sheetViews>
  <sheetFormatPr defaultColWidth="9.140625" defaultRowHeight="14.25"/>
  <cols>
    <col min="1" max="1" width="2" style="1" customWidth="1"/>
    <col min="2" max="2" width="8.140625" style="1" customWidth="1"/>
    <col min="3" max="3" width="21.28515625" style="1" customWidth="1"/>
    <col min="4" max="9" width="8.85546875" style="1" customWidth="1"/>
    <col min="10" max="10" width="9.42578125" style="1" customWidth="1"/>
    <col min="11" max="12" width="11.28515625" style="1" customWidth="1"/>
    <col min="13" max="14" width="8.85546875" style="1" customWidth="1"/>
    <col min="15" max="15" width="13.28515625" style="1" customWidth="1"/>
    <col min="16" max="16" width="9.42578125" style="1" customWidth="1"/>
    <col min="17" max="17" width="20.85546875" style="1" customWidth="1"/>
    <col min="18" max="22" width="11" style="1" customWidth="1"/>
    <col min="23" max="23" width="11.7109375" style="1" customWidth="1"/>
    <col min="24" max="16384" width="9.140625" style="1"/>
  </cols>
  <sheetData>
    <row r="1" spans="2:15" s="26" customFormat="1" ht="12.75">
      <c r="B1" s="26" t="s">
        <v>7</v>
      </c>
      <c r="D1" s="75"/>
      <c r="O1" s="76">
        <v>45266</v>
      </c>
    </row>
    <row r="2" spans="2:15" ht="14.45" customHeight="1">
      <c r="B2" s="107" t="s">
        <v>58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2:15" ht="14.45" customHeight="1">
      <c r="B3" s="113" t="s">
        <v>105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2:15" ht="14.45" customHeight="1" thickBot="1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2" t="s">
        <v>31</v>
      </c>
    </row>
    <row r="5" spans="2:15" ht="14.45" customHeight="1">
      <c r="B5" s="98" t="s">
        <v>0</v>
      </c>
      <c r="C5" s="100" t="s">
        <v>1</v>
      </c>
      <c r="D5" s="102" t="s">
        <v>84</v>
      </c>
      <c r="E5" s="102"/>
      <c r="F5" s="102"/>
      <c r="G5" s="102"/>
      <c r="H5" s="103"/>
      <c r="I5" s="106" t="s">
        <v>81</v>
      </c>
      <c r="J5" s="103"/>
      <c r="K5" s="106" t="s">
        <v>106</v>
      </c>
      <c r="L5" s="102"/>
      <c r="M5" s="102"/>
      <c r="N5" s="102"/>
      <c r="O5" s="111"/>
    </row>
    <row r="6" spans="2:15" ht="14.45" customHeight="1" thickBot="1">
      <c r="B6" s="99"/>
      <c r="C6" s="101"/>
      <c r="D6" s="109" t="s">
        <v>85</v>
      </c>
      <c r="E6" s="109"/>
      <c r="F6" s="109"/>
      <c r="G6" s="109"/>
      <c r="H6" s="112"/>
      <c r="I6" s="108" t="s">
        <v>82</v>
      </c>
      <c r="J6" s="112"/>
      <c r="K6" s="108" t="s">
        <v>107</v>
      </c>
      <c r="L6" s="109"/>
      <c r="M6" s="109"/>
      <c r="N6" s="109"/>
      <c r="O6" s="110"/>
    </row>
    <row r="7" spans="2:15" ht="14.45" customHeight="1">
      <c r="B7" s="99"/>
      <c r="C7" s="101"/>
      <c r="D7" s="94">
        <v>2023</v>
      </c>
      <c r="E7" s="95"/>
      <c r="F7" s="94">
        <v>2022</v>
      </c>
      <c r="G7" s="95"/>
      <c r="H7" s="84" t="s">
        <v>21</v>
      </c>
      <c r="I7" s="104">
        <v>2023</v>
      </c>
      <c r="J7" s="104" t="s">
        <v>87</v>
      </c>
      <c r="K7" s="94">
        <v>2023</v>
      </c>
      <c r="L7" s="95"/>
      <c r="M7" s="94">
        <v>2022</v>
      </c>
      <c r="N7" s="95"/>
      <c r="O7" s="84" t="s">
        <v>21</v>
      </c>
    </row>
    <row r="8" spans="2:15" ht="14.45" customHeight="1" thickBot="1">
      <c r="B8" s="86" t="s">
        <v>22</v>
      </c>
      <c r="C8" s="88" t="s">
        <v>23</v>
      </c>
      <c r="D8" s="96"/>
      <c r="E8" s="97"/>
      <c r="F8" s="96"/>
      <c r="G8" s="97"/>
      <c r="H8" s="85"/>
      <c r="I8" s="105"/>
      <c r="J8" s="105"/>
      <c r="K8" s="96"/>
      <c r="L8" s="97"/>
      <c r="M8" s="96"/>
      <c r="N8" s="97"/>
      <c r="O8" s="85"/>
    </row>
    <row r="9" spans="2:15" ht="14.45" customHeight="1">
      <c r="B9" s="86"/>
      <c r="C9" s="88"/>
      <c r="D9" s="3" t="s">
        <v>24</v>
      </c>
      <c r="E9" s="4" t="s">
        <v>2</v>
      </c>
      <c r="F9" s="3" t="s">
        <v>24</v>
      </c>
      <c r="G9" s="4" t="s">
        <v>2</v>
      </c>
      <c r="H9" s="90" t="s">
        <v>25</v>
      </c>
      <c r="I9" s="5" t="s">
        <v>24</v>
      </c>
      <c r="J9" s="92" t="s">
        <v>108</v>
      </c>
      <c r="K9" s="3" t="s">
        <v>24</v>
      </c>
      <c r="L9" s="4" t="s">
        <v>2</v>
      </c>
      <c r="M9" s="3" t="s">
        <v>24</v>
      </c>
      <c r="N9" s="4" t="s">
        <v>2</v>
      </c>
      <c r="O9" s="90" t="s">
        <v>25</v>
      </c>
    </row>
    <row r="10" spans="2:15" ht="14.45" customHeight="1" thickBot="1">
      <c r="B10" s="87"/>
      <c r="C10" s="89"/>
      <c r="D10" s="6" t="s">
        <v>26</v>
      </c>
      <c r="E10" s="7" t="s">
        <v>27</v>
      </c>
      <c r="F10" s="6" t="s">
        <v>26</v>
      </c>
      <c r="G10" s="7" t="s">
        <v>27</v>
      </c>
      <c r="H10" s="91"/>
      <c r="I10" s="8" t="s">
        <v>26</v>
      </c>
      <c r="J10" s="93"/>
      <c r="K10" s="6" t="s">
        <v>26</v>
      </c>
      <c r="L10" s="7" t="s">
        <v>27</v>
      </c>
      <c r="M10" s="6" t="s">
        <v>26</v>
      </c>
      <c r="N10" s="7" t="s">
        <v>27</v>
      </c>
      <c r="O10" s="91"/>
    </row>
    <row r="11" spans="2:15" ht="14.45" customHeight="1" thickBot="1">
      <c r="B11" s="9">
        <v>1</v>
      </c>
      <c r="C11" s="10" t="s">
        <v>11</v>
      </c>
      <c r="D11" s="11">
        <v>1241</v>
      </c>
      <c r="E11" s="12">
        <v>0.22654253377144942</v>
      </c>
      <c r="F11" s="11">
        <v>1036</v>
      </c>
      <c r="G11" s="12">
        <v>0.18764716536859263</v>
      </c>
      <c r="H11" s="13">
        <v>0.19787644787644787</v>
      </c>
      <c r="I11" s="11">
        <v>1096</v>
      </c>
      <c r="J11" s="13">
        <v>0.1322992700729928</v>
      </c>
      <c r="K11" s="11">
        <v>11950</v>
      </c>
      <c r="L11" s="12">
        <v>0.20517487079992444</v>
      </c>
      <c r="M11" s="11">
        <v>11745</v>
      </c>
      <c r="N11" s="12">
        <v>0.2078577117069286</v>
      </c>
      <c r="O11" s="13">
        <v>1.7454235845040467E-2</v>
      </c>
    </row>
    <row r="12" spans="2:15" ht="14.45" customHeight="1" thickBot="1">
      <c r="B12" s="14">
        <v>2</v>
      </c>
      <c r="C12" s="15" t="s">
        <v>16</v>
      </c>
      <c r="D12" s="16">
        <v>663</v>
      </c>
      <c r="E12" s="17">
        <v>0.12102957283680175</v>
      </c>
      <c r="F12" s="16">
        <v>690</v>
      </c>
      <c r="G12" s="17">
        <v>0.12497735917406266</v>
      </c>
      <c r="H12" s="18">
        <v>-3.9130434782608692E-2</v>
      </c>
      <c r="I12" s="16">
        <v>669</v>
      </c>
      <c r="J12" s="18">
        <v>-8.9686098654708779E-3</v>
      </c>
      <c r="K12" s="16">
        <v>8490</v>
      </c>
      <c r="L12" s="17">
        <v>0.1457685902168501</v>
      </c>
      <c r="M12" s="16">
        <v>8006</v>
      </c>
      <c r="N12" s="17">
        <v>0.14168657640916732</v>
      </c>
      <c r="O12" s="18">
        <v>6.0454659005745759E-2</v>
      </c>
    </row>
    <row r="13" spans="2:15" ht="14.45" customHeight="1" thickBot="1">
      <c r="B13" s="9">
        <v>3</v>
      </c>
      <c r="C13" s="10" t="s">
        <v>13</v>
      </c>
      <c r="D13" s="11">
        <v>663</v>
      </c>
      <c r="E13" s="12">
        <v>0.12102957283680175</v>
      </c>
      <c r="F13" s="11">
        <v>791</v>
      </c>
      <c r="G13" s="12">
        <v>0.14327114653142548</v>
      </c>
      <c r="H13" s="13">
        <v>-0.16182048040455121</v>
      </c>
      <c r="I13" s="11">
        <v>722</v>
      </c>
      <c r="J13" s="13">
        <v>-8.1717451523545703E-2</v>
      </c>
      <c r="K13" s="11">
        <v>7102</v>
      </c>
      <c r="L13" s="12">
        <v>0.12193740020259945</v>
      </c>
      <c r="M13" s="11">
        <v>6078</v>
      </c>
      <c r="N13" s="12">
        <v>0.10756570215025218</v>
      </c>
      <c r="O13" s="13">
        <v>0.16847647252385656</v>
      </c>
    </row>
    <row r="14" spans="2:15" ht="14.45" customHeight="1" thickBot="1">
      <c r="B14" s="14">
        <v>4</v>
      </c>
      <c r="C14" s="15" t="s">
        <v>37</v>
      </c>
      <c r="D14" s="16">
        <v>445</v>
      </c>
      <c r="E14" s="17">
        <v>8.1234027017159552E-2</v>
      </c>
      <c r="F14" s="16">
        <v>460</v>
      </c>
      <c r="G14" s="17">
        <v>8.3318239449375109E-2</v>
      </c>
      <c r="H14" s="18">
        <v>-3.2608695652173947E-2</v>
      </c>
      <c r="I14" s="16">
        <v>532</v>
      </c>
      <c r="J14" s="18">
        <v>-0.1635338345864662</v>
      </c>
      <c r="K14" s="16">
        <v>6183</v>
      </c>
      <c r="L14" s="17">
        <v>0.10615868001304878</v>
      </c>
      <c r="M14" s="16">
        <v>4225</v>
      </c>
      <c r="N14" s="17">
        <v>7.4772144058047954E-2</v>
      </c>
      <c r="O14" s="18">
        <v>0.46343195266272197</v>
      </c>
    </row>
    <row r="15" spans="2:15" ht="14.45" customHeight="1" thickBot="1">
      <c r="B15" s="9">
        <v>5</v>
      </c>
      <c r="C15" s="10" t="s">
        <v>17</v>
      </c>
      <c r="D15" s="11">
        <v>540</v>
      </c>
      <c r="E15" s="12">
        <v>9.8576122672508218E-2</v>
      </c>
      <c r="F15" s="11">
        <v>399</v>
      </c>
      <c r="G15" s="12">
        <v>7.2269516391957972E-2</v>
      </c>
      <c r="H15" s="13">
        <v>0.35338345864661647</v>
      </c>
      <c r="I15" s="11">
        <v>487</v>
      </c>
      <c r="J15" s="13">
        <v>0.10882956878850103</v>
      </c>
      <c r="K15" s="11">
        <v>5037</v>
      </c>
      <c r="L15" s="12">
        <v>8.6482495750562299E-2</v>
      </c>
      <c r="M15" s="11">
        <v>3908</v>
      </c>
      <c r="N15" s="12">
        <v>6.9162021060083179E-2</v>
      </c>
      <c r="O15" s="13">
        <v>0.28889457523029693</v>
      </c>
    </row>
    <row r="16" spans="2:15" ht="14.45" customHeight="1" thickBot="1">
      <c r="B16" s="14">
        <v>6</v>
      </c>
      <c r="C16" s="15" t="s">
        <v>9</v>
      </c>
      <c r="D16" s="16">
        <v>516</v>
      </c>
      <c r="E16" s="17">
        <v>9.419496166484119E-2</v>
      </c>
      <c r="F16" s="16">
        <v>645</v>
      </c>
      <c r="G16" s="17">
        <v>0.1168266618366238</v>
      </c>
      <c r="H16" s="18">
        <v>-0.19999999999999996</v>
      </c>
      <c r="I16" s="16">
        <v>529</v>
      </c>
      <c r="J16" s="18">
        <v>-2.457466918714557E-2</v>
      </c>
      <c r="K16" s="16">
        <v>4942</v>
      </c>
      <c r="L16" s="17">
        <v>8.4851398451316035E-2</v>
      </c>
      <c r="M16" s="16">
        <v>5292</v>
      </c>
      <c r="N16" s="17">
        <v>9.3655428723121853E-2</v>
      </c>
      <c r="O16" s="18">
        <v>-6.6137566137566162E-2</v>
      </c>
    </row>
    <row r="17" spans="2:23" ht="14.45" customHeight="1" thickBot="1">
      <c r="B17" s="9">
        <v>7</v>
      </c>
      <c r="C17" s="10" t="s">
        <v>12</v>
      </c>
      <c r="D17" s="11">
        <v>493</v>
      </c>
      <c r="E17" s="12">
        <v>8.9996349032493608E-2</v>
      </c>
      <c r="F17" s="11">
        <v>551</v>
      </c>
      <c r="G17" s="12">
        <v>9.9800760731751495E-2</v>
      </c>
      <c r="H17" s="13">
        <v>-0.10526315789473684</v>
      </c>
      <c r="I17" s="11">
        <v>413</v>
      </c>
      <c r="J17" s="13">
        <v>0.19370460048426152</v>
      </c>
      <c r="K17" s="11">
        <v>4803</v>
      </c>
      <c r="L17" s="12">
        <v>8.2464845560839925E-2</v>
      </c>
      <c r="M17" s="11">
        <v>6426</v>
      </c>
      <c r="N17" s="12">
        <v>0.11372444916379082</v>
      </c>
      <c r="O17" s="13">
        <v>-0.25256769374416432</v>
      </c>
    </row>
    <row r="18" spans="2:23" ht="14.45" customHeight="1" thickBot="1">
      <c r="B18" s="14">
        <v>8</v>
      </c>
      <c r="C18" s="15" t="s">
        <v>18</v>
      </c>
      <c r="D18" s="16">
        <v>284</v>
      </c>
      <c r="E18" s="17">
        <v>5.1843738590726544E-2</v>
      </c>
      <c r="F18" s="16">
        <v>361</v>
      </c>
      <c r="G18" s="17">
        <v>6.5386705307009602E-2</v>
      </c>
      <c r="H18" s="18">
        <v>-0.21329639889196672</v>
      </c>
      <c r="I18" s="16">
        <v>361</v>
      </c>
      <c r="J18" s="18">
        <v>-0.21329639889196672</v>
      </c>
      <c r="K18" s="16">
        <v>2818</v>
      </c>
      <c r="L18" s="17">
        <v>4.8383496729220682E-2</v>
      </c>
      <c r="M18" s="16">
        <v>3651</v>
      </c>
      <c r="N18" s="17">
        <v>6.4613750995487121E-2</v>
      </c>
      <c r="O18" s="18">
        <v>-0.22815666940564228</v>
      </c>
    </row>
    <row r="19" spans="2:23" ht="14.45" customHeight="1" thickBot="1">
      <c r="B19" s="9">
        <v>9</v>
      </c>
      <c r="C19" s="10" t="s">
        <v>15</v>
      </c>
      <c r="D19" s="11">
        <v>158</v>
      </c>
      <c r="E19" s="12">
        <v>2.8842643300474625E-2</v>
      </c>
      <c r="F19" s="11">
        <v>211</v>
      </c>
      <c r="G19" s="12">
        <v>3.8217714182213369E-2</v>
      </c>
      <c r="H19" s="13">
        <v>-0.25118483412322279</v>
      </c>
      <c r="I19" s="11">
        <v>185</v>
      </c>
      <c r="J19" s="13">
        <v>-0.1459459459459459</v>
      </c>
      <c r="K19" s="11">
        <v>1919</v>
      </c>
      <c r="L19" s="12">
        <v>3.2948165444774483E-2</v>
      </c>
      <c r="M19" s="11">
        <v>2352</v>
      </c>
      <c r="N19" s="12">
        <v>4.1624634988054153E-2</v>
      </c>
      <c r="O19" s="13">
        <v>-0.18409863945578231</v>
      </c>
    </row>
    <row r="20" spans="2:23" ht="14.45" customHeight="1" thickBot="1">
      <c r="B20" s="14">
        <v>10</v>
      </c>
      <c r="C20" s="15" t="s">
        <v>14</v>
      </c>
      <c r="D20" s="16">
        <v>150</v>
      </c>
      <c r="E20" s="17">
        <v>2.7382256297918947E-2</v>
      </c>
      <c r="F20" s="16">
        <v>58</v>
      </c>
      <c r="G20" s="17">
        <v>1.050534323492121E-2</v>
      </c>
      <c r="H20" s="18">
        <v>1.5862068965517242</v>
      </c>
      <c r="I20" s="16">
        <v>146</v>
      </c>
      <c r="J20" s="18">
        <v>2.7397260273972712E-2</v>
      </c>
      <c r="K20" s="16">
        <v>1642</v>
      </c>
      <c r="L20" s="17">
        <v>2.8192229109077486E-2</v>
      </c>
      <c r="M20" s="16">
        <v>1257</v>
      </c>
      <c r="N20" s="17">
        <v>2.2245818954074861E-2</v>
      </c>
      <c r="O20" s="18">
        <v>0.3062848050914877</v>
      </c>
    </row>
    <row r="21" spans="2:23" ht="14.45" customHeight="1" thickBot="1">
      <c r="B21" s="9">
        <v>11</v>
      </c>
      <c r="C21" s="10" t="s">
        <v>4</v>
      </c>
      <c r="D21" s="11">
        <v>54</v>
      </c>
      <c r="E21" s="12">
        <v>9.8576122672508221E-3</v>
      </c>
      <c r="F21" s="11">
        <v>70</v>
      </c>
      <c r="G21" s="12">
        <v>1.2678862524904909E-2</v>
      </c>
      <c r="H21" s="13">
        <v>-0.22857142857142854</v>
      </c>
      <c r="I21" s="11">
        <v>69</v>
      </c>
      <c r="J21" s="13">
        <v>-0.21739130434782605</v>
      </c>
      <c r="K21" s="11">
        <v>732</v>
      </c>
      <c r="L21" s="12">
        <v>1.2568033926823824E-2</v>
      </c>
      <c r="M21" s="11">
        <v>631</v>
      </c>
      <c r="N21" s="12">
        <v>1.1167153349261128E-2</v>
      </c>
      <c r="O21" s="13">
        <v>0.1600633914421552</v>
      </c>
    </row>
    <row r="22" spans="2:23" ht="14.45" customHeight="1" thickBot="1">
      <c r="B22" s="14">
        <v>12</v>
      </c>
      <c r="C22" s="15" t="s">
        <v>64</v>
      </c>
      <c r="D22" s="16">
        <v>61</v>
      </c>
      <c r="E22" s="17">
        <v>1.113545089448704E-2</v>
      </c>
      <c r="F22" s="16">
        <v>32</v>
      </c>
      <c r="G22" s="17">
        <v>5.7960514399565295E-3</v>
      </c>
      <c r="H22" s="18">
        <v>0.90625</v>
      </c>
      <c r="I22" s="16">
        <v>54</v>
      </c>
      <c r="J22" s="18">
        <v>0.12962962962962954</v>
      </c>
      <c r="K22" s="16">
        <v>481</v>
      </c>
      <c r="L22" s="17">
        <v>8.2585031677626496E-3</v>
      </c>
      <c r="M22" s="16">
        <v>389</v>
      </c>
      <c r="N22" s="17">
        <v>6.8843465180072564E-3</v>
      </c>
      <c r="O22" s="18">
        <v>0.236503856041131</v>
      </c>
    </row>
    <row r="23" spans="2:23" ht="14.45" customHeight="1" thickBot="1">
      <c r="B23" s="9">
        <v>13</v>
      </c>
      <c r="C23" s="10" t="s">
        <v>71</v>
      </c>
      <c r="D23" s="11">
        <v>43</v>
      </c>
      <c r="E23" s="12">
        <v>7.8495801387367652E-3</v>
      </c>
      <c r="F23" s="11">
        <v>34</v>
      </c>
      <c r="G23" s="12">
        <v>6.1583046549538124E-3</v>
      </c>
      <c r="H23" s="13">
        <v>0.26470588235294112</v>
      </c>
      <c r="I23" s="11">
        <v>46</v>
      </c>
      <c r="J23" s="13">
        <v>-6.5217391304347783E-2</v>
      </c>
      <c r="K23" s="11">
        <v>422</v>
      </c>
      <c r="L23" s="12">
        <v>7.2455058977044448E-3</v>
      </c>
      <c r="M23" s="11">
        <v>405</v>
      </c>
      <c r="N23" s="12">
        <v>7.1675073002389171E-3</v>
      </c>
      <c r="O23" s="13">
        <v>4.1975308641975406E-2</v>
      </c>
    </row>
    <row r="24" spans="2:23" ht="14.45" customHeight="1" thickBot="1">
      <c r="B24" s="14">
        <v>14</v>
      </c>
      <c r="C24" s="15" t="s">
        <v>74</v>
      </c>
      <c r="D24" s="16">
        <v>49</v>
      </c>
      <c r="E24" s="17">
        <v>8.944870390653524E-3</v>
      </c>
      <c r="F24" s="16">
        <v>23</v>
      </c>
      <c r="G24" s="17">
        <v>4.1659119724687553E-3</v>
      </c>
      <c r="H24" s="18">
        <v>1.1304347826086958</v>
      </c>
      <c r="I24" s="16">
        <v>42</v>
      </c>
      <c r="J24" s="18">
        <v>0.16666666666666674</v>
      </c>
      <c r="K24" s="16">
        <v>287</v>
      </c>
      <c r="L24" s="17">
        <v>4.9276307882492321E-3</v>
      </c>
      <c r="M24" s="16">
        <v>144</v>
      </c>
      <c r="N24" s="17">
        <v>2.5484470400849481E-3</v>
      </c>
      <c r="O24" s="18">
        <v>0.99305555555555558</v>
      </c>
    </row>
    <row r="25" spans="2:23" ht="15" thickBot="1">
      <c r="B25" s="9">
        <v>15</v>
      </c>
      <c r="C25" s="10" t="s">
        <v>75</v>
      </c>
      <c r="D25" s="11">
        <v>24</v>
      </c>
      <c r="E25" s="12">
        <v>4.3811610076670317E-3</v>
      </c>
      <c r="F25" s="11">
        <v>10</v>
      </c>
      <c r="G25" s="12">
        <v>1.8112660749864155E-3</v>
      </c>
      <c r="H25" s="13">
        <v>1.4</v>
      </c>
      <c r="I25" s="11">
        <v>22</v>
      </c>
      <c r="J25" s="13">
        <v>9.0909090909090828E-2</v>
      </c>
      <c r="K25" s="11">
        <v>267</v>
      </c>
      <c r="L25" s="12">
        <v>4.5842418831447554E-3</v>
      </c>
      <c r="M25" s="11">
        <v>68</v>
      </c>
      <c r="N25" s="12">
        <v>1.2034333244845589E-3</v>
      </c>
      <c r="O25" s="13">
        <v>2.9264705882352939</v>
      </c>
    </row>
    <row r="26" spans="2:23" ht="15" thickBot="1">
      <c r="B26" s="82" t="s">
        <v>42</v>
      </c>
      <c r="C26" s="83"/>
      <c r="D26" s="20">
        <f>SUM(D11:D25)</f>
        <v>5384</v>
      </c>
      <c r="E26" s="21">
        <f>D26/D28</f>
        <v>0.98284045271997078</v>
      </c>
      <c r="F26" s="20">
        <f>SUM(F11:F25)</f>
        <v>5371</v>
      </c>
      <c r="G26" s="21">
        <f>F26/F28</f>
        <v>0.9728310088752038</v>
      </c>
      <c r="H26" s="22">
        <f>D26/F26-1</f>
        <v>2.4204058834480513E-3</v>
      </c>
      <c r="I26" s="20">
        <f>SUM(I11:I25)</f>
        <v>5373</v>
      </c>
      <c r="J26" s="21">
        <f>D26/I26-1</f>
        <v>2.0472734040573037E-3</v>
      </c>
      <c r="K26" s="20">
        <f>SUM(K11:K25)</f>
        <v>57075</v>
      </c>
      <c r="L26" s="21">
        <f>K26/K28</f>
        <v>0.97994608794189864</v>
      </c>
      <c r="M26" s="20">
        <f>SUM(M11:M25)</f>
        <v>54577</v>
      </c>
      <c r="N26" s="21">
        <f>M26/M28</f>
        <v>0.96587912574108481</v>
      </c>
      <c r="O26" s="22">
        <f>K26/M26-1</f>
        <v>4.5770196236509797E-2</v>
      </c>
    </row>
    <row r="27" spans="2:23" ht="15" thickBot="1">
      <c r="B27" s="82" t="s">
        <v>28</v>
      </c>
      <c r="C27" s="83"/>
      <c r="D27" s="20">
        <f>D28-SUM(D11:D25)</f>
        <v>94</v>
      </c>
      <c r="E27" s="21">
        <f>D27/D28</f>
        <v>1.7159547280029209E-2</v>
      </c>
      <c r="F27" s="20">
        <f>F28-SUM(F11:F25)</f>
        <v>150</v>
      </c>
      <c r="G27" s="21">
        <f>F27/F28</f>
        <v>2.7168991124796232E-2</v>
      </c>
      <c r="H27" s="22">
        <f>D27/F27-1</f>
        <v>-0.37333333333333329</v>
      </c>
      <c r="I27" s="20">
        <f>I28-SUM(I11:I25)</f>
        <v>88</v>
      </c>
      <c r="J27" s="21">
        <f>D27/I27-1</f>
        <v>6.8181818181818121E-2</v>
      </c>
      <c r="K27" s="20">
        <f>K28-SUM(K11:K25)</f>
        <v>1168</v>
      </c>
      <c r="L27" s="21">
        <f>K27/K28</f>
        <v>2.0053912058101402E-2</v>
      </c>
      <c r="M27" s="20">
        <f>M28-SUM(M11:M25)</f>
        <v>1928</v>
      </c>
      <c r="N27" s="21">
        <f>M27/M28</f>
        <v>3.4120874258915142E-2</v>
      </c>
      <c r="O27" s="22">
        <f>K27/M27-1</f>
        <v>-0.39419087136929465</v>
      </c>
    </row>
    <row r="28" spans="2:23" ht="15" thickBot="1">
      <c r="B28" s="80" t="s">
        <v>29</v>
      </c>
      <c r="C28" s="81"/>
      <c r="D28" s="23">
        <v>5478</v>
      </c>
      <c r="E28" s="24">
        <v>1</v>
      </c>
      <c r="F28" s="23">
        <v>5521</v>
      </c>
      <c r="G28" s="24">
        <v>1.0000000000000007</v>
      </c>
      <c r="H28" s="25">
        <v>-7.7884441224416179E-3</v>
      </c>
      <c r="I28" s="23">
        <v>5461</v>
      </c>
      <c r="J28" s="25">
        <v>3.1129829701519451E-3</v>
      </c>
      <c r="K28" s="23">
        <v>58243</v>
      </c>
      <c r="L28" s="24">
        <v>1</v>
      </c>
      <c r="M28" s="23">
        <v>56505</v>
      </c>
      <c r="N28" s="24">
        <v>0.99999999999999978</v>
      </c>
      <c r="O28" s="25">
        <v>3.0758339969914061E-2</v>
      </c>
    </row>
    <row r="29" spans="2:23">
      <c r="B29" s="1" t="s">
        <v>60</v>
      </c>
      <c r="C29" s="26"/>
    </row>
    <row r="30" spans="2:23">
      <c r="B30" s="27" t="s">
        <v>61</v>
      </c>
    </row>
    <row r="31" spans="2:23">
      <c r="B31" s="28"/>
    </row>
    <row r="32" spans="2:23" ht="15" customHeight="1">
      <c r="B32" s="107" t="s">
        <v>109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26"/>
      <c r="P32" s="107" t="s">
        <v>76</v>
      </c>
      <c r="Q32" s="107"/>
      <c r="R32" s="107"/>
      <c r="S32" s="107"/>
      <c r="T32" s="107"/>
      <c r="U32" s="107"/>
      <c r="V32" s="107"/>
      <c r="W32" s="107"/>
    </row>
    <row r="33" spans="2:23" ht="15" customHeight="1">
      <c r="B33" s="113" t="s">
        <v>110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26"/>
      <c r="P33" s="113" t="s">
        <v>77</v>
      </c>
      <c r="Q33" s="113"/>
      <c r="R33" s="113"/>
      <c r="S33" s="113"/>
      <c r="T33" s="113"/>
      <c r="U33" s="113"/>
      <c r="V33" s="113"/>
      <c r="W33" s="113"/>
    </row>
    <row r="34" spans="2:23" ht="15" customHeight="1" thickBot="1">
      <c r="B34" s="29"/>
      <c r="C34" s="29"/>
      <c r="D34" s="29"/>
      <c r="E34" s="29"/>
      <c r="F34" s="29"/>
      <c r="G34" s="29"/>
      <c r="H34" s="29"/>
      <c r="I34" s="29"/>
      <c r="J34" s="29"/>
      <c r="K34" s="30"/>
      <c r="L34" s="2" t="s">
        <v>31</v>
      </c>
      <c r="P34" s="29"/>
      <c r="Q34" s="29"/>
      <c r="R34" s="29"/>
      <c r="S34" s="29"/>
      <c r="T34" s="29"/>
      <c r="U34" s="29"/>
      <c r="V34" s="29"/>
      <c r="W34" s="2" t="s">
        <v>31</v>
      </c>
    </row>
    <row r="35" spans="2:23">
      <c r="B35" s="98" t="s">
        <v>0</v>
      </c>
      <c r="C35" s="100" t="s">
        <v>47</v>
      </c>
      <c r="D35" s="114" t="s">
        <v>84</v>
      </c>
      <c r="E35" s="102"/>
      <c r="F35" s="102"/>
      <c r="G35" s="102"/>
      <c r="H35" s="102"/>
      <c r="I35" s="111"/>
      <c r="J35" s="102" t="s">
        <v>81</v>
      </c>
      <c r="K35" s="102"/>
      <c r="L35" s="111"/>
      <c r="P35" s="98" t="s">
        <v>0</v>
      </c>
      <c r="Q35" s="100" t="s">
        <v>47</v>
      </c>
      <c r="R35" s="114" t="s">
        <v>111</v>
      </c>
      <c r="S35" s="102"/>
      <c r="T35" s="102"/>
      <c r="U35" s="102"/>
      <c r="V35" s="102"/>
      <c r="W35" s="111"/>
    </row>
    <row r="36" spans="2:23" ht="15" customHeight="1" thickBot="1">
      <c r="B36" s="99"/>
      <c r="C36" s="101"/>
      <c r="D36" s="115" t="s">
        <v>85</v>
      </c>
      <c r="E36" s="116"/>
      <c r="F36" s="116"/>
      <c r="G36" s="116"/>
      <c r="H36" s="116"/>
      <c r="I36" s="117"/>
      <c r="J36" s="116" t="s">
        <v>82</v>
      </c>
      <c r="K36" s="116"/>
      <c r="L36" s="117"/>
      <c r="P36" s="99"/>
      <c r="Q36" s="101"/>
      <c r="R36" s="115" t="s">
        <v>90</v>
      </c>
      <c r="S36" s="116"/>
      <c r="T36" s="116"/>
      <c r="U36" s="116"/>
      <c r="V36" s="116"/>
      <c r="W36" s="117"/>
    </row>
    <row r="37" spans="2:23" ht="15" customHeight="1">
      <c r="B37" s="99"/>
      <c r="C37" s="101"/>
      <c r="D37" s="94">
        <v>2023</v>
      </c>
      <c r="E37" s="95"/>
      <c r="F37" s="94">
        <v>2022</v>
      </c>
      <c r="G37" s="95"/>
      <c r="H37" s="84" t="s">
        <v>21</v>
      </c>
      <c r="I37" s="84" t="s">
        <v>48</v>
      </c>
      <c r="J37" s="84">
        <v>2022</v>
      </c>
      <c r="K37" s="84" t="s">
        <v>87</v>
      </c>
      <c r="L37" s="84" t="s">
        <v>112</v>
      </c>
      <c r="P37" s="99"/>
      <c r="Q37" s="101"/>
      <c r="R37" s="94">
        <v>2023</v>
      </c>
      <c r="S37" s="95"/>
      <c r="T37" s="94">
        <v>2022</v>
      </c>
      <c r="U37" s="95"/>
      <c r="V37" s="84" t="s">
        <v>21</v>
      </c>
      <c r="W37" s="84" t="s">
        <v>66</v>
      </c>
    </row>
    <row r="38" spans="2:23" ht="14.45" customHeight="1" thickBot="1">
      <c r="B38" s="86" t="s">
        <v>22</v>
      </c>
      <c r="C38" s="88" t="s">
        <v>47</v>
      </c>
      <c r="D38" s="96"/>
      <c r="E38" s="97"/>
      <c r="F38" s="96"/>
      <c r="G38" s="97"/>
      <c r="H38" s="85"/>
      <c r="I38" s="85"/>
      <c r="J38" s="85"/>
      <c r="K38" s="85"/>
      <c r="L38" s="85"/>
      <c r="P38" s="86" t="s">
        <v>22</v>
      </c>
      <c r="Q38" s="88" t="s">
        <v>47</v>
      </c>
      <c r="R38" s="96"/>
      <c r="S38" s="97"/>
      <c r="T38" s="96"/>
      <c r="U38" s="97"/>
      <c r="V38" s="85"/>
      <c r="W38" s="85"/>
    </row>
    <row r="39" spans="2:23" ht="15" customHeight="1">
      <c r="B39" s="86"/>
      <c r="C39" s="88"/>
      <c r="D39" s="3" t="s">
        <v>24</v>
      </c>
      <c r="E39" s="4" t="s">
        <v>2</v>
      </c>
      <c r="F39" s="3" t="s">
        <v>24</v>
      </c>
      <c r="G39" s="4" t="s">
        <v>2</v>
      </c>
      <c r="H39" s="90" t="s">
        <v>25</v>
      </c>
      <c r="I39" s="90" t="s">
        <v>49</v>
      </c>
      <c r="J39" s="90" t="s">
        <v>24</v>
      </c>
      <c r="K39" s="90" t="s">
        <v>108</v>
      </c>
      <c r="L39" s="90" t="s">
        <v>113</v>
      </c>
      <c r="P39" s="86"/>
      <c r="Q39" s="88"/>
      <c r="R39" s="3" t="s">
        <v>24</v>
      </c>
      <c r="S39" s="4" t="s">
        <v>2</v>
      </c>
      <c r="T39" s="3" t="s">
        <v>24</v>
      </c>
      <c r="U39" s="4" t="s">
        <v>2</v>
      </c>
      <c r="V39" s="90" t="s">
        <v>25</v>
      </c>
      <c r="W39" s="90" t="s">
        <v>67</v>
      </c>
    </row>
    <row r="40" spans="2:23" ht="14.25" customHeight="1" thickBot="1">
      <c r="B40" s="87"/>
      <c r="C40" s="89"/>
      <c r="D40" s="6" t="s">
        <v>26</v>
      </c>
      <c r="E40" s="7" t="s">
        <v>27</v>
      </c>
      <c r="F40" s="6" t="s">
        <v>26</v>
      </c>
      <c r="G40" s="7" t="s">
        <v>27</v>
      </c>
      <c r="H40" s="91"/>
      <c r="I40" s="91"/>
      <c r="J40" s="91" t="s">
        <v>26</v>
      </c>
      <c r="K40" s="91"/>
      <c r="L40" s="91"/>
      <c r="P40" s="87"/>
      <c r="Q40" s="89"/>
      <c r="R40" s="6" t="s">
        <v>26</v>
      </c>
      <c r="S40" s="7" t="s">
        <v>27</v>
      </c>
      <c r="T40" s="6" t="s">
        <v>26</v>
      </c>
      <c r="U40" s="7" t="s">
        <v>27</v>
      </c>
      <c r="V40" s="91"/>
      <c r="W40" s="91"/>
    </row>
    <row r="41" spans="2:23" ht="15" thickBot="1">
      <c r="B41" s="9">
        <v>1</v>
      </c>
      <c r="C41" s="10" t="s">
        <v>50</v>
      </c>
      <c r="D41" s="11">
        <v>848</v>
      </c>
      <c r="E41" s="12">
        <v>0.15480102227090178</v>
      </c>
      <c r="F41" s="11">
        <v>853</v>
      </c>
      <c r="G41" s="12">
        <v>0.15450099619634125</v>
      </c>
      <c r="H41" s="13">
        <v>-5.8616647127783805E-3</v>
      </c>
      <c r="I41" s="31">
        <v>0</v>
      </c>
      <c r="J41" s="11">
        <v>780</v>
      </c>
      <c r="K41" s="13">
        <v>8.7179487179487092E-2</v>
      </c>
      <c r="L41" s="31">
        <v>0</v>
      </c>
      <c r="P41" s="9">
        <v>1</v>
      </c>
      <c r="Q41" s="10" t="s">
        <v>50</v>
      </c>
      <c r="R41" s="11">
        <v>9070</v>
      </c>
      <c r="S41" s="12">
        <v>0.1557268684648799</v>
      </c>
      <c r="T41" s="11">
        <v>9127</v>
      </c>
      <c r="U41" s="12">
        <v>0.16152552871427309</v>
      </c>
      <c r="V41" s="13">
        <v>-6.2452065300756532E-3</v>
      </c>
      <c r="W41" s="31">
        <v>0</v>
      </c>
    </row>
    <row r="42" spans="2:23" ht="15" thickBot="1">
      <c r="B42" s="14">
        <v>2</v>
      </c>
      <c r="C42" s="15" t="s">
        <v>51</v>
      </c>
      <c r="D42" s="16">
        <v>493</v>
      </c>
      <c r="E42" s="17">
        <v>8.9996349032493608E-2</v>
      </c>
      <c r="F42" s="16">
        <v>551</v>
      </c>
      <c r="G42" s="17">
        <v>9.9800760731751495E-2</v>
      </c>
      <c r="H42" s="18">
        <v>-0.10526315789473684</v>
      </c>
      <c r="I42" s="32">
        <v>1</v>
      </c>
      <c r="J42" s="16">
        <v>413</v>
      </c>
      <c r="K42" s="18">
        <v>0.19370460048426152</v>
      </c>
      <c r="L42" s="32">
        <v>2</v>
      </c>
      <c r="P42" s="14">
        <v>2</v>
      </c>
      <c r="Q42" s="15" t="s">
        <v>51</v>
      </c>
      <c r="R42" s="16">
        <v>4803</v>
      </c>
      <c r="S42" s="17">
        <v>8.2464845560839925E-2</v>
      </c>
      <c r="T42" s="16">
        <v>6426</v>
      </c>
      <c r="U42" s="17">
        <v>0.11372444916379082</v>
      </c>
      <c r="V42" s="18">
        <v>-0.25256769374416432</v>
      </c>
      <c r="W42" s="32">
        <v>0</v>
      </c>
    </row>
    <row r="43" spans="2:23" ht="15" thickBot="1">
      <c r="B43" s="9">
        <v>3</v>
      </c>
      <c r="C43" s="10" t="s">
        <v>56</v>
      </c>
      <c r="D43" s="11">
        <v>458</v>
      </c>
      <c r="E43" s="12">
        <v>8.3607155896312527E-2</v>
      </c>
      <c r="F43" s="11">
        <v>556</v>
      </c>
      <c r="G43" s="12">
        <v>0.1007063937692447</v>
      </c>
      <c r="H43" s="13">
        <v>-0.17625899280575541</v>
      </c>
      <c r="I43" s="31">
        <v>-1</v>
      </c>
      <c r="J43" s="11">
        <v>463</v>
      </c>
      <c r="K43" s="13">
        <v>-1.0799136069114423E-2</v>
      </c>
      <c r="L43" s="31">
        <v>0</v>
      </c>
      <c r="P43" s="9">
        <v>3</v>
      </c>
      <c r="Q43" s="10" t="s">
        <v>68</v>
      </c>
      <c r="R43" s="11">
        <v>4781</v>
      </c>
      <c r="S43" s="12">
        <v>8.2087117765225009E-2</v>
      </c>
      <c r="T43" s="11">
        <v>2231</v>
      </c>
      <c r="U43" s="12">
        <v>3.9483231572427217E-2</v>
      </c>
      <c r="V43" s="13">
        <v>1.1429852084267145</v>
      </c>
      <c r="W43" s="31">
        <v>2</v>
      </c>
    </row>
    <row r="44" spans="2:23" ht="15" thickBot="1">
      <c r="B44" s="14">
        <v>4</v>
      </c>
      <c r="C44" s="15" t="s">
        <v>68</v>
      </c>
      <c r="D44" s="16">
        <v>429</v>
      </c>
      <c r="E44" s="17">
        <v>7.8313253012048195E-2</v>
      </c>
      <c r="F44" s="16">
        <v>304</v>
      </c>
      <c r="G44" s="17">
        <v>5.5062488679587032E-2</v>
      </c>
      <c r="H44" s="18">
        <v>0.41118421052631571</v>
      </c>
      <c r="I44" s="32">
        <v>1</v>
      </c>
      <c r="J44" s="16">
        <v>478</v>
      </c>
      <c r="K44" s="18">
        <v>-0.10251046025104604</v>
      </c>
      <c r="L44" s="32">
        <v>-2</v>
      </c>
      <c r="P44" s="14">
        <v>4</v>
      </c>
      <c r="Q44" s="15" t="s">
        <v>56</v>
      </c>
      <c r="R44" s="16">
        <v>4013</v>
      </c>
      <c r="S44" s="17">
        <v>6.8900983809213126E-2</v>
      </c>
      <c r="T44" s="16">
        <v>4431</v>
      </c>
      <c r="U44" s="17">
        <v>7.8417839129280589E-2</v>
      </c>
      <c r="V44" s="18">
        <v>-9.4335364477544537E-2</v>
      </c>
      <c r="W44" s="32">
        <v>-1</v>
      </c>
    </row>
    <row r="45" spans="2:23" ht="15" thickBot="1">
      <c r="B45" s="9">
        <v>5</v>
      </c>
      <c r="C45" s="10" t="s">
        <v>52</v>
      </c>
      <c r="D45" s="11">
        <v>322</v>
      </c>
      <c r="E45" s="12">
        <v>5.8780576852866008E-2</v>
      </c>
      <c r="F45" s="11">
        <v>166</v>
      </c>
      <c r="G45" s="12">
        <v>3.0067016844774499E-2</v>
      </c>
      <c r="H45" s="13">
        <v>0.93975903614457823</v>
      </c>
      <c r="I45" s="31">
        <v>5</v>
      </c>
      <c r="J45" s="11">
        <v>348</v>
      </c>
      <c r="K45" s="13">
        <v>-7.4712643678160884E-2</v>
      </c>
      <c r="L45" s="31">
        <v>0</v>
      </c>
      <c r="P45" s="9">
        <v>5</v>
      </c>
      <c r="Q45" s="10" t="s">
        <v>52</v>
      </c>
      <c r="R45" s="11">
        <v>3920</v>
      </c>
      <c r="S45" s="12">
        <v>6.7304225400477313E-2</v>
      </c>
      <c r="T45" s="11">
        <v>3044</v>
      </c>
      <c r="U45" s="12">
        <v>5.387133881957349E-2</v>
      </c>
      <c r="V45" s="13">
        <v>0.28777923784494086</v>
      </c>
      <c r="W45" s="31">
        <v>-1</v>
      </c>
    </row>
    <row r="46" spans="2:23" ht="15" thickBot="1">
      <c r="B46" s="14">
        <v>6</v>
      </c>
      <c r="C46" s="15" t="s">
        <v>70</v>
      </c>
      <c r="D46" s="16">
        <v>227</v>
      </c>
      <c r="E46" s="17">
        <v>4.1438481197517342E-2</v>
      </c>
      <c r="F46" s="16">
        <v>212</v>
      </c>
      <c r="G46" s="17">
        <v>3.8398840789712008E-2</v>
      </c>
      <c r="H46" s="18">
        <v>7.0754716981132004E-2</v>
      </c>
      <c r="I46" s="32">
        <v>1</v>
      </c>
      <c r="J46" s="16">
        <v>231</v>
      </c>
      <c r="K46" s="18">
        <v>-1.7316017316017285E-2</v>
      </c>
      <c r="L46" s="32">
        <v>1</v>
      </c>
      <c r="P46" s="14">
        <v>6</v>
      </c>
      <c r="Q46" s="15" t="s">
        <v>59</v>
      </c>
      <c r="R46" s="16">
        <v>3350</v>
      </c>
      <c r="S46" s="17">
        <v>5.7517641604999739E-2</v>
      </c>
      <c r="T46" s="16">
        <v>1970</v>
      </c>
      <c r="U46" s="17">
        <v>3.4864171312273248E-2</v>
      </c>
      <c r="V46" s="18">
        <v>0.70050761421319807</v>
      </c>
      <c r="W46" s="32">
        <v>1</v>
      </c>
    </row>
    <row r="47" spans="2:23" ht="15" thickBot="1">
      <c r="B47" s="9">
        <v>7</v>
      </c>
      <c r="C47" s="10" t="s">
        <v>59</v>
      </c>
      <c r="D47" s="11">
        <v>210</v>
      </c>
      <c r="E47" s="12">
        <v>3.8335158817086525E-2</v>
      </c>
      <c r="F47" s="11">
        <v>295</v>
      </c>
      <c r="G47" s="12">
        <v>5.3432349212099259E-2</v>
      </c>
      <c r="H47" s="13">
        <v>-0.28813559322033899</v>
      </c>
      <c r="I47" s="31">
        <v>-1</v>
      </c>
      <c r="J47" s="11">
        <v>207</v>
      </c>
      <c r="K47" s="13">
        <v>1.449275362318847E-2</v>
      </c>
      <c r="L47" s="31">
        <v>1</v>
      </c>
      <c r="P47" s="9">
        <v>7</v>
      </c>
      <c r="Q47" s="10" t="s">
        <v>70</v>
      </c>
      <c r="R47" s="11">
        <v>2284</v>
      </c>
      <c r="S47" s="12">
        <v>3.9215012962931166E-2</v>
      </c>
      <c r="T47" s="11">
        <v>1891</v>
      </c>
      <c r="U47" s="12">
        <v>3.3466064950004426E-2</v>
      </c>
      <c r="V47" s="13">
        <v>0.20782654680063462</v>
      </c>
      <c r="W47" s="31">
        <v>2</v>
      </c>
    </row>
    <row r="48" spans="2:23" ht="15" thickBot="1">
      <c r="B48" s="14">
        <v>8</v>
      </c>
      <c r="C48" s="15" t="s">
        <v>114</v>
      </c>
      <c r="D48" s="16">
        <v>191</v>
      </c>
      <c r="E48" s="17">
        <v>3.4866739686016793E-2</v>
      </c>
      <c r="F48" s="16">
        <v>38</v>
      </c>
      <c r="G48" s="17">
        <v>6.882811084948379E-3</v>
      </c>
      <c r="H48" s="18">
        <v>4.0263157894736841</v>
      </c>
      <c r="I48" s="32">
        <v>22</v>
      </c>
      <c r="J48" s="16">
        <v>130</v>
      </c>
      <c r="K48" s="18">
        <v>0.46923076923076934</v>
      </c>
      <c r="L48" s="32">
        <v>4</v>
      </c>
      <c r="P48" s="14">
        <v>8</v>
      </c>
      <c r="Q48" s="15" t="s">
        <v>78</v>
      </c>
      <c r="R48" s="16">
        <v>1641</v>
      </c>
      <c r="S48" s="17">
        <v>2.8175059663822263E-2</v>
      </c>
      <c r="T48" s="16">
        <v>2054</v>
      </c>
      <c r="U48" s="17">
        <v>3.6350765418989468E-2</v>
      </c>
      <c r="V48" s="18">
        <v>-0.20107108081791625</v>
      </c>
      <c r="W48" s="32">
        <v>-2</v>
      </c>
    </row>
    <row r="49" spans="2:23" ht="15" thickBot="1">
      <c r="B49" s="9">
        <v>9</v>
      </c>
      <c r="C49" s="10" t="s">
        <v>83</v>
      </c>
      <c r="D49" s="11">
        <v>165</v>
      </c>
      <c r="E49" s="12">
        <v>3.0120481927710843E-2</v>
      </c>
      <c r="F49" s="11">
        <v>88</v>
      </c>
      <c r="G49" s="12">
        <v>1.5939141459880457E-2</v>
      </c>
      <c r="H49" s="13">
        <v>0.875</v>
      </c>
      <c r="I49" s="31">
        <v>8</v>
      </c>
      <c r="J49" s="11">
        <v>190</v>
      </c>
      <c r="K49" s="13">
        <v>-0.13157894736842102</v>
      </c>
      <c r="L49" s="31">
        <v>0</v>
      </c>
      <c r="P49" s="9">
        <v>9</v>
      </c>
      <c r="Q49" s="10" t="s">
        <v>69</v>
      </c>
      <c r="R49" s="11">
        <v>1554</v>
      </c>
      <c r="S49" s="12">
        <v>2.6681317926617792E-2</v>
      </c>
      <c r="T49" s="11">
        <v>1907</v>
      </c>
      <c r="U49" s="12">
        <v>3.3749225732236085E-2</v>
      </c>
      <c r="V49" s="13">
        <v>-0.18510749868904042</v>
      </c>
      <c r="W49" s="31">
        <v>-1</v>
      </c>
    </row>
    <row r="50" spans="2:23" ht="15" thickBot="1">
      <c r="B50" s="14"/>
      <c r="C50" s="15" t="s">
        <v>80</v>
      </c>
      <c r="D50" s="16">
        <v>165</v>
      </c>
      <c r="E50" s="17">
        <v>3.0120481927710843E-2</v>
      </c>
      <c r="F50" s="16">
        <v>126</v>
      </c>
      <c r="G50" s="17">
        <v>2.2821952544828834E-2</v>
      </c>
      <c r="H50" s="18">
        <v>0.30952380952380953</v>
      </c>
      <c r="I50" s="32">
        <v>4</v>
      </c>
      <c r="J50" s="16">
        <v>159</v>
      </c>
      <c r="K50" s="18">
        <v>3.7735849056603765E-2</v>
      </c>
      <c r="L50" s="32">
        <v>1</v>
      </c>
      <c r="P50" s="14">
        <v>10</v>
      </c>
      <c r="Q50" s="15" t="s">
        <v>83</v>
      </c>
      <c r="R50" s="16">
        <v>1518</v>
      </c>
      <c r="S50" s="17">
        <v>2.6063217897429734E-2</v>
      </c>
      <c r="T50" s="16">
        <v>845</v>
      </c>
      <c r="U50" s="17">
        <v>1.4954428811609593E-2</v>
      </c>
      <c r="V50" s="18">
        <v>0.79644970414201177</v>
      </c>
      <c r="W50" s="32">
        <v>10</v>
      </c>
    </row>
    <row r="51" spans="2:23" ht="15" thickBot="1">
      <c r="B51" s="82" t="s">
        <v>53</v>
      </c>
      <c r="C51" s="83"/>
      <c r="D51" s="20">
        <f>SUM(D41:D50)</f>
        <v>3508</v>
      </c>
      <c r="E51" s="21">
        <f>D51/D53</f>
        <v>0.64037970062066452</v>
      </c>
      <c r="F51" s="20">
        <f>SUM(F41:F50)</f>
        <v>3189</v>
      </c>
      <c r="G51" s="21">
        <f>F51/F53</f>
        <v>0.57761275131316792</v>
      </c>
      <c r="H51" s="22">
        <f>D51/F51-1</f>
        <v>0.10003135779241146</v>
      </c>
      <c r="I51" s="33"/>
      <c r="J51" s="20">
        <f>SUM(J41:J50)</f>
        <v>3399</v>
      </c>
      <c r="K51" s="21">
        <f>D51/J51-1</f>
        <v>3.2068255369226195E-2</v>
      </c>
      <c r="L51" s="20"/>
      <c r="P51" s="82" t="s">
        <v>53</v>
      </c>
      <c r="Q51" s="83"/>
      <c r="R51" s="20">
        <f>SUM(R41:R50)</f>
        <v>36934</v>
      </c>
      <c r="S51" s="21">
        <f>R51/R53</f>
        <v>0.63413629105643599</v>
      </c>
      <c r="T51" s="20">
        <f>SUM(T41:T50)</f>
        <v>33926</v>
      </c>
      <c r="U51" s="21">
        <f>T51/T53</f>
        <v>0.60040704362445796</v>
      </c>
      <c r="V51" s="22">
        <f>R51/T51-1</f>
        <v>8.8663561869952279E-2</v>
      </c>
      <c r="W51" s="33"/>
    </row>
    <row r="52" spans="2:23" ht="15" thickBot="1">
      <c r="B52" s="82" t="s">
        <v>28</v>
      </c>
      <c r="C52" s="83"/>
      <c r="D52" s="20">
        <f>D53-D51</f>
        <v>1970</v>
      </c>
      <c r="E52" s="21">
        <f>D52/D53</f>
        <v>0.35962029937933554</v>
      </c>
      <c r="F52" s="20">
        <f>F53-F51</f>
        <v>2332</v>
      </c>
      <c r="G52" s="21">
        <f>F52/F53</f>
        <v>0.42238724868683208</v>
      </c>
      <c r="H52" s="22">
        <f>D52/F52-1</f>
        <v>-0.15523156089193824</v>
      </c>
      <c r="I52" s="34"/>
      <c r="J52" s="20">
        <f>J53-SUM(J41:J50)</f>
        <v>2062</v>
      </c>
      <c r="K52" s="22">
        <f>D52/J52-1</f>
        <v>-4.4616876818622697E-2</v>
      </c>
      <c r="L52" s="35"/>
      <c r="P52" s="82" t="s">
        <v>28</v>
      </c>
      <c r="Q52" s="83"/>
      <c r="R52" s="20">
        <f>R53-R51</f>
        <v>21309</v>
      </c>
      <c r="S52" s="21">
        <f>R52/R53</f>
        <v>0.36586370894356401</v>
      </c>
      <c r="T52" s="20">
        <f>T53-T51</f>
        <v>22579</v>
      </c>
      <c r="U52" s="21">
        <f>T52/T53</f>
        <v>0.39959295637554199</v>
      </c>
      <c r="V52" s="22">
        <f>R52/T52-1</f>
        <v>-5.6246955135302756E-2</v>
      </c>
      <c r="W52" s="34"/>
    </row>
    <row r="53" spans="2:23" ht="15" thickBot="1">
      <c r="B53" s="80" t="s">
        <v>54</v>
      </c>
      <c r="C53" s="81"/>
      <c r="D53" s="23">
        <v>5478</v>
      </c>
      <c r="E53" s="24">
        <v>1</v>
      </c>
      <c r="F53" s="23">
        <v>5521</v>
      </c>
      <c r="G53" s="24">
        <v>1</v>
      </c>
      <c r="H53" s="25">
        <v>-7.7884441224416179E-3</v>
      </c>
      <c r="I53" s="36"/>
      <c r="J53" s="23">
        <v>5461</v>
      </c>
      <c r="K53" s="25">
        <v>3.1129829701519451E-3</v>
      </c>
      <c r="L53" s="23"/>
      <c r="P53" s="80" t="s">
        <v>54</v>
      </c>
      <c r="Q53" s="81"/>
      <c r="R53" s="23">
        <v>58243</v>
      </c>
      <c r="S53" s="24">
        <v>1</v>
      </c>
      <c r="T53" s="23">
        <v>56505</v>
      </c>
      <c r="U53" s="24">
        <v>1</v>
      </c>
      <c r="V53" s="25">
        <v>3.0758339969914061E-2</v>
      </c>
      <c r="W53" s="36"/>
    </row>
    <row r="54" spans="2:23">
      <c r="B54" s="37" t="s">
        <v>60</v>
      </c>
      <c r="P54" s="37" t="s">
        <v>60</v>
      </c>
    </row>
    <row r="55" spans="2:23">
      <c r="B55" s="38" t="s">
        <v>61</v>
      </c>
      <c r="P55" s="38" t="s">
        <v>61</v>
      </c>
    </row>
    <row r="63" spans="2:23" ht="15" customHeight="1"/>
    <row r="65" ht="15" customHeight="1"/>
  </sheetData>
  <mergeCells count="68"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6:C26"/>
    <mergeCell ref="B27:C27"/>
    <mergeCell ref="B28:C28"/>
    <mergeCell ref="B32:L32"/>
    <mergeCell ref="P32:W32"/>
    <mergeCell ref="R35:W35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D35:I35"/>
    <mergeCell ref="J35:L35"/>
    <mergeCell ref="P35:P37"/>
    <mergeCell ref="Q35:Q37"/>
    <mergeCell ref="L37:L38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B35:B37"/>
    <mergeCell ref="C35:C37"/>
    <mergeCell ref="B52:C52"/>
    <mergeCell ref="P52:Q52"/>
    <mergeCell ref="B53:C53"/>
    <mergeCell ref="P53:Q53"/>
    <mergeCell ref="J39:J40"/>
    <mergeCell ref="K39:K40"/>
    <mergeCell ref="L39:L40"/>
  </mergeCells>
  <conditionalFormatting sqref="D41:H50">
    <cfRule type="cellIs" dxfId="17" priority="12" operator="equal">
      <formula>0</formula>
    </cfRule>
  </conditionalFormatting>
  <conditionalFormatting sqref="D11:O25">
    <cfRule type="cellIs" dxfId="16" priority="17" operator="equal">
      <formula>0</formula>
    </cfRule>
  </conditionalFormatting>
  <conditionalFormatting sqref="H11:H27 O11:O27">
    <cfRule type="cellIs" dxfId="15" priority="16" operator="lessThan">
      <formula>0</formula>
    </cfRule>
  </conditionalFormatting>
  <conditionalFormatting sqref="H41:H52">
    <cfRule type="cellIs" dxfId="14" priority="7" operator="lessThan">
      <formula>0</formula>
    </cfRule>
  </conditionalFormatting>
  <conditionalFormatting sqref="I41:I50">
    <cfRule type="cellIs" dxfId="13" priority="13" operator="lessThan">
      <formula>0</formula>
    </cfRule>
    <cfRule type="cellIs" dxfId="12" priority="14" operator="equal">
      <formula>0</formula>
    </cfRule>
    <cfRule type="cellIs" dxfId="11" priority="15" operator="greaterThan">
      <formula>0</formula>
    </cfRule>
  </conditionalFormatting>
  <conditionalFormatting sqref="J11:J25">
    <cfRule type="cellIs" dxfId="10" priority="18" operator="lessThan">
      <formula>0</formula>
    </cfRule>
  </conditionalFormatting>
  <conditionalFormatting sqref="J41:K50">
    <cfRule type="cellIs" dxfId="9" priority="11" operator="equal">
      <formula>0</formula>
    </cfRule>
  </conditionalFormatting>
  <conditionalFormatting sqref="K52">
    <cfRule type="cellIs" dxfId="8" priority="6" operator="lessThan">
      <formula>0</formula>
    </cfRule>
  </conditionalFormatting>
  <conditionalFormatting sqref="K41:L50">
    <cfRule type="cellIs" dxfId="7" priority="8" operator="lessThan">
      <formula>0</formula>
    </cfRule>
  </conditionalFormatting>
  <conditionalFormatting sqref="L41:L50">
    <cfRule type="cellIs" dxfId="6" priority="9" operator="equal">
      <formula>0</formula>
    </cfRule>
    <cfRule type="cellIs" dxfId="5" priority="10" operator="greaterThan">
      <formula>0</formula>
    </cfRule>
  </conditionalFormatting>
  <conditionalFormatting sqref="R41:V50">
    <cfRule type="cellIs" dxfId="4" priority="2" operator="equal">
      <formula>0</formula>
    </cfRule>
  </conditionalFormatting>
  <conditionalFormatting sqref="V41:V52">
    <cfRule type="cellIs" dxfId="3" priority="1" operator="lessThan">
      <formula>0</formula>
    </cfRule>
  </conditionalFormatting>
  <conditionalFormatting sqref="W41:W50">
    <cfRule type="cellIs" dxfId="2" priority="3" operator="lessThan">
      <formula>0</formula>
    </cfRule>
    <cfRule type="cellIs" dxfId="1" priority="4" operator="equal">
      <formula>0</formula>
    </cfRule>
    <cfRule type="cellIs" dxfId="0" priority="5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</vt:lpstr>
      <vt:lpstr>CV GVW&gt;3.5T Ranking</vt:lpstr>
      <vt:lpstr>CV GVW&gt;3.5T-segments 1</vt:lpstr>
      <vt:lpstr>CV GVW&gt;3.5T-segments 2</vt:lpstr>
      <vt:lpstr>Busess GVW&gt;3.5T</vt:lpstr>
      <vt:lpstr>LCV up to 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 Wolfigiel</cp:lastModifiedBy>
  <cp:lastPrinted>2012-07-06T16:37:03Z</cp:lastPrinted>
  <dcterms:created xsi:type="dcterms:W3CDTF">2011-02-21T10:08:17Z</dcterms:created>
  <dcterms:modified xsi:type="dcterms:W3CDTF">2023-12-06T09:49:28Z</dcterms:modified>
</cp:coreProperties>
</file>