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10\SC\"/>
    </mc:Choice>
  </mc:AlternateContent>
  <xr:revisionPtr revIDLastSave="0" documentId="13_ncr:1_{FFE05D2D-4AC9-44DB-98D0-D145377DCF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" sheetId="45" r:id="rId1"/>
    <sheet name="CV GVW.3.5T" sheetId="1" r:id="rId2"/>
    <sheet name="CV GVW&gt;3.5T-segments 1" sheetId="3" r:id="rId3"/>
    <sheet name="CV GVW&gt;3.5T-segments 2" sheetId="9" r:id="rId4"/>
    <sheet name="BUSES GVW&gt;3.5T" sheetId="5" r:id="rId5"/>
    <sheet name="LCV up to 3.5T" sheetId="44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44" l="1"/>
  <c r="F52" i="44"/>
  <c r="G52" i="44" s="1"/>
  <c r="T51" i="44"/>
  <c r="T52" i="44" s="1"/>
  <c r="U52" i="44" s="1"/>
  <c r="R51" i="44"/>
  <c r="R52" i="44" s="1"/>
  <c r="K51" i="44"/>
  <c r="J51" i="44"/>
  <c r="F51" i="44"/>
  <c r="G51" i="44" s="1"/>
  <c r="D51" i="44"/>
  <c r="D52" i="44" s="1"/>
  <c r="O27" i="44"/>
  <c r="N27" i="44"/>
  <c r="M27" i="44"/>
  <c r="L27" i="44"/>
  <c r="K27" i="44"/>
  <c r="I27" i="44"/>
  <c r="F27" i="44"/>
  <c r="G27" i="44" s="1"/>
  <c r="D27" i="44"/>
  <c r="E27" i="44" s="1"/>
  <c r="M26" i="44"/>
  <c r="N26" i="44" s="1"/>
  <c r="K26" i="44"/>
  <c r="O26" i="44" s="1"/>
  <c r="J26" i="44"/>
  <c r="I26" i="44"/>
  <c r="F26" i="44"/>
  <c r="G26" i="44" s="1"/>
  <c r="D26" i="44"/>
  <c r="H26" i="44" s="1"/>
  <c r="E52" i="44" l="1"/>
  <c r="K52" i="44"/>
  <c r="H52" i="44"/>
  <c r="S52" i="44"/>
  <c r="V52" i="44"/>
  <c r="H27" i="44"/>
  <c r="E26" i="44"/>
  <c r="E51" i="44"/>
  <c r="J27" i="44"/>
  <c r="U51" i="44"/>
  <c r="L26" i="44"/>
  <c r="S51" i="44"/>
  <c r="V51" i="44"/>
  <c r="H51" i="44"/>
  <c r="M27" i="9" l="1"/>
  <c r="K27" i="9"/>
  <c r="I27" i="9"/>
  <c r="F27" i="9"/>
  <c r="D27" i="9" l="1"/>
  <c r="E27" i="9"/>
  <c r="G27" i="9"/>
  <c r="L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<sst xmlns="http://schemas.openxmlformats.org/spreadsheetml/2006/main" count="602" uniqueCount="118">
  <si>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</si>
  <si>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</si>
  <si>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</si>
  <si>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</si>
  <si>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</si>
  <si>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</si>
  <si>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</si>
  <si>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</si>
  <si>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</si>
  <si>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</si>
  <si>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</si>
  <si>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</si>
  <si>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</si>
  <si>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</si>
  <si>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</si>
  <si>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</si>
  <si>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</si>
  <si>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</si>
  <si>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</si>
  <si>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</si>
  <si>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</si>
  <si>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</si>
  <si>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</si>
  <si>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</si>
  <si>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</si>
  <si>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</si>
  <si>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</si>
  <si>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</si>
  <si>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</si>
  <si>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</si>
  <si>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</si>
  <si>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</si>
  <si>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</si>
  <si>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</si>
  <si>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</si>
  <si>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</si>
  <si>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</si>
  <si>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</si>
  <si>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</si>
  <si>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</si>
  <si>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</si>
  <si>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</si>
  <si>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</si>
  <si>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</si>
  <si>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</si>
  <si>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</si>
  <si>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</si>
  <si>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</si>
  <si>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</si>
  <si>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</si>
  <si>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</si>
  <si>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</si>
  <si>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</si>
  <si>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</si>
  <si>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</si>
  <si>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</si>
  <si>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</si>
  <si>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</si>
  <si>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</si>
  <si>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</si>
  <si>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</si>
  <si>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</si>
  <si>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</si>
  <si>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</si>
  <si>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</si>
  <si>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</si>
  <si>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</si>
  <si>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</si>
  <si>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</si>
  <si>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</si>
  <si>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</si>
  <si>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</si>
  <si>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</si>
  <si>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AUTOSAN</t>
  </si>
  <si>
    <t>FRANKIA</t>
  </si>
  <si>
    <t>SKODA</t>
  </si>
  <si>
    <t>SSANGYONG</t>
  </si>
  <si>
    <t>Rejestracje nowych samochodów dostawczych do 3,5T, ranking modeli - 2023 narastająco</t>
  </si>
  <si>
    <t>Registrations of new LCV up to 3.5T, Top Models - 2023 YTD</t>
  </si>
  <si>
    <t>First Registrations of NEW Light Commercial Vehicles up to 3.5T, Market Share %</t>
  </si>
  <si>
    <t>Opel Movano</t>
  </si>
  <si>
    <t>First Registrations of NEW Commercial Vehicles, GVW&gt;3.5T, Market Share %</t>
  </si>
  <si>
    <t>First Registrations of NEW Buses, GVW&gt;3.5T, Market Share %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</si>
  <si>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</si>
  <si>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Renault Express</t>
  </si>
  <si>
    <t>Wrzesień</t>
  </si>
  <si>
    <t>September</t>
  </si>
  <si>
    <t>Październik</t>
  </si>
  <si>
    <t>October</t>
  </si>
  <si>
    <t>Wrzesueń</t>
  </si>
  <si>
    <t>Paz/Wrz
Zmiana %</t>
  </si>
  <si>
    <t>Oct/JSep Ch %</t>
  </si>
  <si>
    <t>Rok narastająco Styczeń -Pazdziernik</t>
  </si>
  <si>
    <t>YTD January - October</t>
  </si>
  <si>
    <t>Rok narastająco Styczeń - Październik</t>
  </si>
  <si>
    <t xml:space="preserve">YTD January - October </t>
  </si>
  <si>
    <t>Paż/Wrz
Zmiana %</t>
  </si>
  <si>
    <t>Oct/Sep Ch %</t>
  </si>
  <si>
    <t>Rejestracje nowych samochodów dostawczych do 3,5T, ranking modeli - Pażdziernik 2023</t>
  </si>
  <si>
    <t>Registrations of new LCV up to 3.5T, Top Models - October 2023</t>
  </si>
  <si>
    <t>Rok narastająco Styczeń -Październik</t>
  </si>
  <si>
    <t>Paż/Wrz
Zmiana poz</t>
  </si>
  <si>
    <t>Oct/Sep Ch position</t>
  </si>
  <si>
    <t>Toyota Hilux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</si>
  <si>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</si>
  <si>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</si>
  <si>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</si>
  <si>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</si>
  <si>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</si>
  <si>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</si>
  <si>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</si>
  <si>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</si>
  <si>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</si>
  <si>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</si>
  <si>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2023
Oct</t>
  </si>
  <si>
    <t>2022
Oct</t>
  </si>
  <si>
    <t>2023
Jan - Oct</t>
  </si>
  <si>
    <t>2022
Jan -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</si>
</sst>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5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i/>
      <sz val="10"/>
      <color theme="1"/>
      <name val="Arial Nova"/>
      <family val="2"/>
      <charset val="238"/>
    </font>
    <font>
      <sz val="10"/>
      <color indexed="23"/>
      <name val="Arial Nova"/>
      <family val="2"/>
      <charset val="238"/>
    </font>
    <font>
      <b/>
      <sz val="10"/>
      <color theme="0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19">
    <xf numFmtId="0" fontId="0" fillId="0" borderId="0" xfId="0"/>
    <xf numFmtId="0" fontId="10" fillId="0" borderId="0" xfId="6" applyFont="1"/>
    <xf numFmtId="0" fontId="11" fillId="0" borderId="0" xfId="6" applyFont="1"/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20" xfId="4" applyFont="1" applyFill="1" applyBorder="1" applyAlignment="1">
      <alignment horizontal="center" vertical="center" wrapText="1"/>
    </xf>
    <xf numFmtId="0" fontId="19" fillId="3" borderId="22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/>
    </xf>
    <xf numFmtId="0" fontId="20" fillId="0" borderId="24" xfId="4" applyFont="1" applyBorder="1" applyAlignment="1">
      <alignment vertical="center"/>
    </xf>
    <xf numFmtId="3" fontId="20" fillId="0" borderId="25" xfId="4" applyNumberFormat="1" applyFont="1" applyBorder="1" applyAlignment="1">
      <alignment vertical="center"/>
    </xf>
    <xf numFmtId="10" fontId="20" fillId="0" borderId="24" xfId="7" applyNumberFormat="1" applyFont="1" applyBorder="1" applyAlignment="1">
      <alignment vertical="center"/>
    </xf>
    <xf numFmtId="165" fontId="20" fillId="0" borderId="24" xfId="7" applyNumberFormat="1" applyFont="1" applyBorder="1" applyAlignment="1">
      <alignment vertical="center"/>
    </xf>
    <xf numFmtId="0" fontId="21" fillId="4" borderId="23" xfId="6" applyFont="1" applyFill="1" applyBorder="1" applyAlignment="1">
      <alignment horizontal="center" vertical="center" wrapText="1"/>
    </xf>
    <xf numFmtId="0" fontId="20" fillId="4" borderId="24" xfId="4" applyFont="1" applyFill="1" applyBorder="1" applyAlignment="1">
      <alignment vertical="center"/>
    </xf>
    <xf numFmtId="3" fontId="20" fillId="4" borderId="25" xfId="4" applyNumberFormat="1" applyFont="1" applyFill="1" applyBorder="1" applyAlignment="1">
      <alignment vertical="center"/>
    </xf>
    <xf numFmtId="10" fontId="20" fillId="4" borderId="24" xfId="7" applyNumberFormat="1" applyFont="1" applyFill="1" applyBorder="1" applyAlignment="1">
      <alignment vertical="center"/>
    </xf>
    <xf numFmtId="165" fontId="20" fillId="4" borderId="24" xfId="7" applyNumberFormat="1" applyFont="1" applyFill="1" applyBorder="1" applyAlignment="1">
      <alignment vertical="center"/>
    </xf>
    <xf numFmtId="0" fontId="13" fillId="5" borderId="26" xfId="4" applyFont="1" applyFill="1" applyBorder="1" applyAlignment="1">
      <alignment horizontal="center" vertical="center"/>
    </xf>
    <xf numFmtId="3" fontId="20" fillId="5" borderId="25" xfId="4" applyNumberFormat="1" applyFont="1" applyFill="1" applyBorder="1" applyAlignment="1">
      <alignment vertical="center"/>
    </xf>
    <xf numFmtId="10" fontId="20" fillId="5" borderId="24" xfId="7" applyNumberFormat="1" applyFont="1" applyFill="1" applyBorder="1" applyAlignment="1">
      <alignment vertical="center"/>
    </xf>
    <xf numFmtId="165" fontId="20" fillId="5" borderId="24" xfId="7" applyNumberFormat="1" applyFont="1" applyFill="1" applyBorder="1" applyAlignment="1">
      <alignment vertical="center"/>
    </xf>
    <xf numFmtId="3" fontId="16" fillId="3" borderId="25" xfId="4" applyNumberFormat="1" applyFont="1" applyFill="1" applyBorder="1" applyAlignment="1">
      <alignment vertical="center"/>
    </xf>
    <xf numFmtId="9" fontId="16" fillId="3" borderId="24" xfId="7" applyFont="1" applyFill="1" applyBorder="1" applyAlignment="1">
      <alignment vertical="center"/>
    </xf>
    <xf numFmtId="165" fontId="16" fillId="3" borderId="24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3" xfId="7" applyNumberFormat="1" applyFont="1" applyBorder="1" applyAlignment="1">
      <alignment horizontal="center"/>
    </xf>
    <xf numFmtId="1" fontId="20" fillId="4" borderId="23" xfId="7" applyNumberFormat="1" applyFont="1" applyFill="1" applyBorder="1" applyAlignment="1">
      <alignment horizontal="center"/>
    </xf>
    <xf numFmtId="3" fontId="20" fillId="5" borderId="23" xfId="4" applyNumberFormat="1" applyFont="1" applyFill="1" applyBorder="1" applyAlignment="1">
      <alignment vertical="center"/>
    </xf>
    <xf numFmtId="0" fontId="20" fillId="5" borderId="23" xfId="4" applyFont="1" applyFill="1" applyBorder="1" applyAlignment="1">
      <alignment vertical="center"/>
    </xf>
    <xf numFmtId="0" fontId="20" fillId="5" borderId="25" xfId="4" applyFont="1" applyFill="1" applyBorder="1" applyAlignment="1">
      <alignment vertical="center"/>
    </xf>
    <xf numFmtId="3" fontId="16" fillId="3" borderId="23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3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22" xfId="4" applyFont="1" applyFill="1" applyBorder="1" applyAlignment="1">
      <alignment vertical="center"/>
    </xf>
    <xf numFmtId="0" fontId="13" fillId="0" borderId="21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3" fontId="20" fillId="0" borderId="0" xfId="4" applyNumberFormat="1" applyFont="1"/>
    <xf numFmtId="0" fontId="13" fillId="0" borderId="0" xfId="4" applyFont="1" applyAlignment="1">
      <alignment horizontal="center" vertical="center"/>
    </xf>
    <xf numFmtId="0" fontId="32" fillId="0" borderId="0" xfId="6" applyFont="1"/>
    <xf numFmtId="0" fontId="15" fillId="0" borderId="8" xfId="4" applyFont="1" applyBorder="1" applyAlignment="1">
      <alignment horizontal="right" vertical="center" shrinkToFit="1"/>
    </xf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6" fillId="3" borderId="26" xfId="4" applyFont="1" applyFill="1" applyBorder="1" applyAlignment="1">
      <alignment horizontal="center" vertical="top"/>
    </xf>
    <xf numFmtId="0" fontId="16" fillId="3" borderId="24" xfId="4" applyFont="1" applyFill="1" applyBorder="1" applyAlignment="1">
      <alignment horizontal="center" vertical="top"/>
    </xf>
    <xf numFmtId="0" fontId="13" fillId="5" borderId="26" xfId="4" applyFont="1" applyFill="1" applyBorder="1" applyAlignment="1">
      <alignment horizontal="center" vertical="center"/>
    </xf>
    <xf numFmtId="0" fontId="13" fillId="5" borderId="24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20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21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21" xfId="4" applyFont="1" applyFill="1" applyBorder="1" applyAlignment="1">
      <alignment horizontal="center" vertical="center" wrapText="1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5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11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7" fillId="3" borderId="18" xfId="4" applyFont="1" applyFill="1" applyBorder="1" applyAlignment="1">
      <alignment horizontal="center" vertical="center"/>
    </xf>
    <xf numFmtId="0" fontId="17" fillId="3" borderId="0" xfId="4" applyFont="1" applyFill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6" fillId="3" borderId="9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/>
    </xf>
    <xf numFmtId="0" fontId="17" fillId="3" borderId="27" xfId="4" applyFont="1" applyFill="1" applyBorder="1" applyAlignment="1">
      <alignment horizontal="center" vertical="center"/>
    </xf>
    <xf numFmtId="0" fontId="17" fillId="3" borderId="22" xfId="4" applyFont="1" applyFill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166" fontId="34" fillId="3" borderId="2" xfId="35" applyNumberFormat="1" applyFont="1" applyFill="1" applyBorder="1" applyAlignment="1">
      <alignment horizontal="center" vertical="center" wrapText="1"/>
    </xf>
    <xf numFmtId="0" fontId="34" fillId="3" borderId="5" xfId="0" applyFont="1" applyFill="1" applyBorder="1" applyAlignment="1">
      <alignment horizontal="center" vertical="center" wrapText="1"/>
    </xf>
  </cellXfs>
  <cellStyles count="36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Dziesiętny 5" xfId="35" xr:uid="{1E7A201B-5F9F-47D7-B3EB-160BAFC0E7D7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2">
    <dxf>
      <font>
        <color theme="5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A9689-59EC-46AF-8908-E2B2301C3C08}">
  <dimension ref="B1:P18"/>
  <sheetViews>
    <sheetView showGridLines="0" tabSelected="1" zoomScaleNormal="100" workbookViewId="0">
      <selection activeCell="K10" sqref="K10"/>
    </sheetView>
  </sheetViews>
  <sheetFormatPr defaultColWidth="9.109375" defaultRowHeight="13.8"/>
  <cols>
    <col min="1" max="1" width="1.6640625" style="40" customWidth="1"/>
    <col min="2" max="2" width="32.33203125" style="40" customWidth="1"/>
    <col min="3" max="7" width="11" style="40" customWidth="1"/>
    <col min="8" max="8" width="12" style="40" customWidth="1"/>
    <col min="9" max="11" width="9.109375" style="40"/>
    <col min="12" max="12" width="24.109375" style="40" customWidth="1"/>
    <col min="13" max="15" width="9.109375" style="40"/>
    <col min="16" max="16" width="10.5546875" style="40" customWidth="1"/>
    <col min="17" max="17" width="11.44140625" style="40" customWidth="1"/>
    <col min="18" max="16384" width="9.109375" style="40"/>
  </cols>
  <sheetData>
    <row r="1" spans="2:8">
      <c r="B1" s="40" t="s">
        <v>104</v>
      </c>
      <c r="D1" s="41"/>
      <c r="E1" s="41"/>
      <c r="F1" s="41"/>
      <c r="G1" s="41"/>
      <c r="H1" s="42">
        <v>45237</v>
      </c>
    </row>
    <row r="2" spans="2:8">
      <c r="H2" s="43" t="s">
        <v>105</v>
      </c>
    </row>
    <row r="3" spans="2:8" ht="26.25" customHeight="1">
      <c r="B3" s="75" t="s">
        <v>106</v>
      </c>
      <c r="C3" s="76"/>
      <c r="D3" s="76"/>
      <c r="E3" s="76"/>
      <c r="F3" s="76"/>
      <c r="G3" s="76"/>
      <c r="H3" s="77"/>
    </row>
    <row r="4" spans="2:8" ht="26.25" customHeight="1">
      <c r="B4" s="44"/>
      <c r="C4" s="117" t="s">
        <v>114</v>
      </c>
      <c r="D4" s="117" t="s">
        <v>115</v>
      </c>
      <c r="E4" s="118" t="s">
        <v>107</v>
      </c>
      <c r="F4" s="117" t="s">
        <v>116</v>
      </c>
      <c r="G4" s="117" t="s">
        <v>117</v>
      </c>
      <c r="H4" s="118" t="s">
        <v>107</v>
      </c>
    </row>
    <row r="5" spans="2:8" ht="26.25" customHeight="1">
      <c r="B5" s="116" t="s">
        <v>108</v>
      </c>
      <c r="C5" s="45">
        <v>2843</v>
      </c>
      <c r="D5" s="45">
        <v>3651</v>
      </c>
      <c r="E5" s="46">
        <v>-0.22130923034784988</v>
      </c>
      <c r="F5" s="45">
        <v>29439</v>
      </c>
      <c r="G5" s="45">
        <v>27630</v>
      </c>
      <c r="H5" s="46">
        <v>6.5472312703583002E-2</v>
      </c>
    </row>
    <row r="6" spans="2:8" ht="26.25" customHeight="1">
      <c r="B6" s="47" t="s">
        <v>109</v>
      </c>
      <c r="C6" s="48">
        <v>570</v>
      </c>
      <c r="D6" s="48">
        <v>634</v>
      </c>
      <c r="E6" s="49">
        <v>-0.10094637223974767</v>
      </c>
      <c r="F6" s="48">
        <v>6714</v>
      </c>
      <c r="G6" s="48">
        <v>5947</v>
      </c>
      <c r="H6" s="49">
        <v>0.12897259122246507</v>
      </c>
    </row>
    <row r="7" spans="2:8" ht="26.25" customHeight="1">
      <c r="B7" s="47" t="s">
        <v>110</v>
      </c>
      <c r="C7" s="48">
        <v>157</v>
      </c>
      <c r="D7" s="48">
        <v>133</v>
      </c>
      <c r="E7" s="49">
        <v>0.18045112781954886</v>
      </c>
      <c r="F7" s="48">
        <v>1106</v>
      </c>
      <c r="G7" s="48">
        <v>896</v>
      </c>
      <c r="H7" s="49">
        <v>0.234375</v>
      </c>
    </row>
    <row r="8" spans="2:8" ht="26.25" customHeight="1">
      <c r="B8" s="47" t="s">
        <v>111</v>
      </c>
      <c r="C8" s="48">
        <v>2116</v>
      </c>
      <c r="D8" s="48">
        <v>2884</v>
      </c>
      <c r="E8" s="49">
        <v>-0.26629680998613037</v>
      </c>
      <c r="F8" s="48">
        <v>21619</v>
      </c>
      <c r="G8" s="48">
        <v>20787</v>
      </c>
      <c r="H8" s="49">
        <v>4.0025015634771677E-2</v>
      </c>
    </row>
    <row r="9" spans="2:8" ht="26.25" customHeight="1">
      <c r="B9" s="116" t="s">
        <v>112</v>
      </c>
      <c r="C9" s="45">
        <v>199</v>
      </c>
      <c r="D9" s="45">
        <v>90</v>
      </c>
      <c r="E9" s="46">
        <v>1.2111111111111112</v>
      </c>
      <c r="F9" s="45">
        <v>1410</v>
      </c>
      <c r="G9" s="45">
        <v>904</v>
      </c>
      <c r="H9" s="46">
        <v>0.55973451327433632</v>
      </c>
    </row>
    <row r="10" spans="2:8" ht="26.25" customHeight="1">
      <c r="B10" s="50" t="s">
        <v>113</v>
      </c>
      <c r="C10" s="51">
        <v>3042</v>
      </c>
      <c r="D10" s="51">
        <v>3741</v>
      </c>
      <c r="E10" s="52">
        <v>-0.18684843624699277</v>
      </c>
      <c r="F10" s="51">
        <v>30849</v>
      </c>
      <c r="G10" s="51">
        <v>28534</v>
      </c>
      <c r="H10" s="52">
        <v>8.1131281979393011E-2</v>
      </c>
    </row>
    <row r="11" spans="2:8" ht="26.25" customHeight="1">
      <c r="B11" s="53"/>
    </row>
    <row r="12" spans="2:8" ht="15" customHeight="1"/>
    <row r="18" spans="16:16">
      <c r="P18" s="54"/>
    </row>
  </sheetData>
  <mergeCells count="1">
    <mergeCell ref="B3:H3"/>
  </mergeCells>
  <conditionalFormatting sqref="E5:E10 H5:H10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5" sqref="D5:O10"/>
    </sheetView>
  </sheetViews>
  <sheetFormatPr defaultColWidth="9.109375" defaultRowHeight="13.8"/>
  <cols>
    <col min="1" max="1" width="1.109375" style="40" customWidth="1"/>
    <col min="2" max="2" width="9.109375" style="40" customWidth="1"/>
    <col min="3" max="3" width="16.88671875" style="40" customWidth="1"/>
    <col min="4" max="4" width="9" style="40" customWidth="1"/>
    <col min="5" max="5" width="11" style="40" customWidth="1"/>
    <col min="6" max="6" width="9" style="40" customWidth="1"/>
    <col min="7" max="7" width="12.88671875" style="40" customWidth="1"/>
    <col min="8" max="9" width="9" style="40" customWidth="1"/>
    <col min="10" max="10" width="9.88671875" style="40" customWidth="1"/>
    <col min="11" max="14" width="9" style="40" customWidth="1"/>
    <col min="15" max="15" width="11.5546875" style="40" customWidth="1"/>
    <col min="16" max="16384" width="9.109375" style="40"/>
  </cols>
  <sheetData>
    <row r="1" spans="2:15">
      <c r="B1" s="40" t="s">
        <v>7</v>
      </c>
      <c r="E1" s="41"/>
      <c r="O1" s="42">
        <v>45237</v>
      </c>
    </row>
    <row r="2" spans="2:15">
      <c r="B2" s="105" t="s">
        <v>19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2:15" ht="14.4" customHeight="1">
      <c r="B3" s="111" t="s">
        <v>81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" customHeight="1" thickBot="1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3" t="s">
        <v>31</v>
      </c>
    </row>
    <row r="5" spans="2:15" ht="14.25" customHeight="1">
      <c r="B5" s="96" t="s">
        <v>0</v>
      </c>
      <c r="C5" s="98" t="s">
        <v>1</v>
      </c>
      <c r="D5" s="100" t="s">
        <v>87</v>
      </c>
      <c r="E5" s="100"/>
      <c r="F5" s="100"/>
      <c r="G5" s="100"/>
      <c r="H5" s="101"/>
      <c r="I5" s="104" t="s">
        <v>89</v>
      </c>
      <c r="J5" s="101"/>
      <c r="K5" s="104" t="s">
        <v>92</v>
      </c>
      <c r="L5" s="100"/>
      <c r="M5" s="100"/>
      <c r="N5" s="100"/>
      <c r="O5" s="109"/>
    </row>
    <row r="6" spans="2:15" ht="14.4" customHeight="1" thickBot="1">
      <c r="B6" s="97"/>
      <c r="C6" s="99"/>
      <c r="D6" s="107" t="s">
        <v>88</v>
      </c>
      <c r="E6" s="107"/>
      <c r="F6" s="107"/>
      <c r="G6" s="107"/>
      <c r="H6" s="110"/>
      <c r="I6" s="106" t="s">
        <v>86</v>
      </c>
      <c r="J6" s="110"/>
      <c r="K6" s="106" t="s">
        <v>93</v>
      </c>
      <c r="L6" s="107"/>
      <c r="M6" s="107"/>
      <c r="N6" s="107"/>
      <c r="O6" s="108"/>
    </row>
    <row r="7" spans="2:15" ht="14.4" customHeight="1">
      <c r="B7" s="97"/>
      <c r="C7" s="99"/>
      <c r="D7" s="92">
        <v>2023</v>
      </c>
      <c r="E7" s="93"/>
      <c r="F7" s="92">
        <v>2022</v>
      </c>
      <c r="G7" s="93"/>
      <c r="H7" s="82" t="s">
        <v>21</v>
      </c>
      <c r="I7" s="102">
        <v>2023</v>
      </c>
      <c r="J7" s="102" t="s">
        <v>90</v>
      </c>
      <c r="K7" s="92">
        <v>2023</v>
      </c>
      <c r="L7" s="93"/>
      <c r="M7" s="92">
        <v>2022</v>
      </c>
      <c r="N7" s="93"/>
      <c r="O7" s="82" t="s">
        <v>21</v>
      </c>
    </row>
    <row r="8" spans="2:15" ht="14.4" customHeight="1" thickBot="1">
      <c r="B8" s="84" t="s">
        <v>22</v>
      </c>
      <c r="C8" s="86" t="s">
        <v>23</v>
      </c>
      <c r="D8" s="94"/>
      <c r="E8" s="95"/>
      <c r="F8" s="94"/>
      <c r="G8" s="95"/>
      <c r="H8" s="83"/>
      <c r="I8" s="103"/>
      <c r="J8" s="103"/>
      <c r="K8" s="94"/>
      <c r="L8" s="95"/>
      <c r="M8" s="94"/>
      <c r="N8" s="95"/>
      <c r="O8" s="83"/>
    </row>
    <row r="9" spans="2:15" ht="14.25" customHeight="1">
      <c r="B9" s="84"/>
      <c r="C9" s="86"/>
      <c r="D9" s="4" t="s">
        <v>24</v>
      </c>
      <c r="E9" s="5" t="s">
        <v>2</v>
      </c>
      <c r="F9" s="4" t="s">
        <v>24</v>
      </c>
      <c r="G9" s="5" t="s">
        <v>2</v>
      </c>
      <c r="H9" s="88" t="s">
        <v>25</v>
      </c>
      <c r="I9" s="6" t="s">
        <v>24</v>
      </c>
      <c r="J9" s="90" t="s">
        <v>91</v>
      </c>
      <c r="K9" s="4" t="s">
        <v>24</v>
      </c>
      <c r="L9" s="5" t="s">
        <v>2</v>
      </c>
      <c r="M9" s="4" t="s">
        <v>24</v>
      </c>
      <c r="N9" s="5" t="s">
        <v>2</v>
      </c>
      <c r="O9" s="88" t="s">
        <v>25</v>
      </c>
    </row>
    <row r="10" spans="2:15" ht="14.4" customHeight="1" thickBot="1">
      <c r="B10" s="85"/>
      <c r="C10" s="87"/>
      <c r="D10" s="7" t="s">
        <v>26</v>
      </c>
      <c r="E10" s="8" t="s">
        <v>27</v>
      </c>
      <c r="F10" s="7" t="s">
        <v>26</v>
      </c>
      <c r="G10" s="8" t="s">
        <v>27</v>
      </c>
      <c r="H10" s="89"/>
      <c r="I10" s="9" t="s">
        <v>26</v>
      </c>
      <c r="J10" s="91"/>
      <c r="K10" s="7" t="s">
        <v>26</v>
      </c>
      <c r="L10" s="8" t="s">
        <v>27</v>
      </c>
      <c r="M10" s="7" t="s">
        <v>26</v>
      </c>
      <c r="N10" s="8" t="s">
        <v>27</v>
      </c>
      <c r="O10" s="89"/>
    </row>
    <row r="11" spans="2:15" ht="14.4" customHeight="1" thickBot="1">
      <c r="B11" s="10">
        <v>1</v>
      </c>
      <c r="C11" s="11" t="s">
        <v>8</v>
      </c>
      <c r="D11" s="12">
        <v>546</v>
      </c>
      <c r="E11" s="13">
        <v>0.1920506507210693</v>
      </c>
      <c r="F11" s="12">
        <v>710</v>
      </c>
      <c r="G11" s="13">
        <v>0.19446726924130375</v>
      </c>
      <c r="H11" s="14">
        <v>-0.23098591549295777</v>
      </c>
      <c r="I11" s="12">
        <v>567</v>
      </c>
      <c r="J11" s="14">
        <v>-3.703703703703709E-2</v>
      </c>
      <c r="K11" s="12">
        <v>5528</v>
      </c>
      <c r="L11" s="13">
        <v>0.18777811746322906</v>
      </c>
      <c r="M11" s="12">
        <v>5118</v>
      </c>
      <c r="N11" s="13">
        <v>0.18523344191096633</v>
      </c>
      <c r="O11" s="14">
        <v>8.0109417741305089E-2</v>
      </c>
    </row>
    <row r="12" spans="2:15" ht="14.4" customHeight="1" thickBot="1">
      <c r="B12" s="55">
        <v>2</v>
      </c>
      <c r="C12" s="16" t="s">
        <v>9</v>
      </c>
      <c r="D12" s="17">
        <v>484</v>
      </c>
      <c r="E12" s="18">
        <v>0.17024270137179037</v>
      </c>
      <c r="F12" s="17">
        <v>675</v>
      </c>
      <c r="G12" s="18">
        <v>0.18488085456039441</v>
      </c>
      <c r="H12" s="19">
        <v>-0.28296296296296297</v>
      </c>
      <c r="I12" s="17">
        <v>349</v>
      </c>
      <c r="J12" s="19">
        <v>0.38681948424068757</v>
      </c>
      <c r="K12" s="17">
        <v>5233</v>
      </c>
      <c r="L12" s="18">
        <v>0.17775739665070145</v>
      </c>
      <c r="M12" s="17">
        <v>5599</v>
      </c>
      <c r="N12" s="18">
        <v>0.20264205573651828</v>
      </c>
      <c r="O12" s="19">
        <v>-6.5368815859975005E-2</v>
      </c>
    </row>
    <row r="13" spans="2:15" ht="14.4" customHeight="1" thickBot="1">
      <c r="B13" s="10">
        <v>3</v>
      </c>
      <c r="C13" s="11" t="s">
        <v>3</v>
      </c>
      <c r="D13" s="12">
        <v>366</v>
      </c>
      <c r="E13" s="13">
        <v>0.12873724938445305</v>
      </c>
      <c r="F13" s="12">
        <v>827</v>
      </c>
      <c r="G13" s="13">
        <v>0.22651328403177212</v>
      </c>
      <c r="H13" s="14">
        <v>-0.55743651753325274</v>
      </c>
      <c r="I13" s="12">
        <v>289</v>
      </c>
      <c r="J13" s="14">
        <v>0.26643598615916964</v>
      </c>
      <c r="K13" s="12">
        <v>5122</v>
      </c>
      <c r="L13" s="13">
        <v>0.17398688814158089</v>
      </c>
      <c r="M13" s="12">
        <v>5937</v>
      </c>
      <c r="N13" s="13">
        <v>0.21487513572204126</v>
      </c>
      <c r="O13" s="14">
        <v>-0.13727471787097856</v>
      </c>
    </row>
    <row r="14" spans="2:15" ht="14.4" customHeight="1" thickBot="1">
      <c r="B14" s="55">
        <v>4</v>
      </c>
      <c r="C14" s="16" t="s">
        <v>10</v>
      </c>
      <c r="D14" s="17">
        <v>472</v>
      </c>
      <c r="E14" s="18">
        <v>0.16602180794934929</v>
      </c>
      <c r="F14" s="17">
        <v>500</v>
      </c>
      <c r="G14" s="18">
        <v>0.13694878115584772</v>
      </c>
      <c r="H14" s="19">
        <v>-5.600000000000005E-2</v>
      </c>
      <c r="I14" s="17">
        <v>277</v>
      </c>
      <c r="J14" s="19">
        <v>0.70397111913357402</v>
      </c>
      <c r="K14" s="17">
        <v>4376</v>
      </c>
      <c r="L14" s="18">
        <v>0.14864635347668059</v>
      </c>
      <c r="M14" s="17">
        <v>3223</v>
      </c>
      <c r="N14" s="18">
        <v>0.11664857039449873</v>
      </c>
      <c r="O14" s="19">
        <v>0.35774123487434073</v>
      </c>
    </row>
    <row r="15" spans="2:15" ht="14.4" customHeight="1" thickBot="1">
      <c r="B15" s="10">
        <v>5</v>
      </c>
      <c r="C15" s="11" t="s">
        <v>4</v>
      </c>
      <c r="D15" s="12">
        <v>465</v>
      </c>
      <c r="E15" s="13">
        <v>0.16355962011959199</v>
      </c>
      <c r="F15" s="12">
        <v>413</v>
      </c>
      <c r="G15" s="13">
        <v>0.11311969323473021</v>
      </c>
      <c r="H15" s="14">
        <v>0.12590799031476996</v>
      </c>
      <c r="I15" s="12">
        <v>245</v>
      </c>
      <c r="J15" s="14">
        <v>0.8979591836734695</v>
      </c>
      <c r="K15" s="12">
        <v>3863</v>
      </c>
      <c r="L15" s="13">
        <v>0.13122048982642073</v>
      </c>
      <c r="M15" s="12">
        <v>3604</v>
      </c>
      <c r="N15" s="13">
        <v>0.13043792978646399</v>
      </c>
      <c r="O15" s="14">
        <v>7.186459489456154E-2</v>
      </c>
    </row>
    <row r="16" spans="2:15" ht="14.4" customHeight="1" thickBot="1">
      <c r="B16" s="55">
        <v>6</v>
      </c>
      <c r="C16" s="16" t="s">
        <v>12</v>
      </c>
      <c r="D16" s="17">
        <v>275</v>
      </c>
      <c r="E16" s="18">
        <v>9.6728807597608157E-2</v>
      </c>
      <c r="F16" s="17">
        <v>217</v>
      </c>
      <c r="G16" s="18">
        <v>5.9435771021637905E-2</v>
      </c>
      <c r="H16" s="19">
        <v>0.26728110599078336</v>
      </c>
      <c r="I16" s="17">
        <v>190</v>
      </c>
      <c r="J16" s="19">
        <v>0.44736842105263164</v>
      </c>
      <c r="K16" s="17">
        <v>2646</v>
      </c>
      <c r="L16" s="18">
        <v>8.9880770406603486E-2</v>
      </c>
      <c r="M16" s="17">
        <v>1798</v>
      </c>
      <c r="N16" s="18">
        <v>6.5074194715888531E-2</v>
      </c>
      <c r="O16" s="19">
        <v>0.47163515016685209</v>
      </c>
    </row>
    <row r="17" spans="2:15" ht="14.4" customHeight="1" thickBot="1">
      <c r="B17" s="10">
        <v>7</v>
      </c>
      <c r="C17" s="11" t="s">
        <v>11</v>
      </c>
      <c r="D17" s="12">
        <v>177</v>
      </c>
      <c r="E17" s="13">
        <v>6.2258177981005983E-2</v>
      </c>
      <c r="F17" s="12">
        <v>211</v>
      </c>
      <c r="G17" s="13">
        <v>5.7792385647767737E-2</v>
      </c>
      <c r="H17" s="14">
        <v>-0.16113744075829384</v>
      </c>
      <c r="I17" s="12">
        <v>176</v>
      </c>
      <c r="J17" s="14">
        <v>5.6818181818181213E-3</v>
      </c>
      <c r="K17" s="12">
        <v>1765</v>
      </c>
      <c r="L17" s="13">
        <v>5.9954482149529538E-2</v>
      </c>
      <c r="M17" s="12">
        <v>1578</v>
      </c>
      <c r="N17" s="13">
        <v>5.7111834961997829E-2</v>
      </c>
      <c r="O17" s="14">
        <v>0.11850443599493032</v>
      </c>
    </row>
    <row r="18" spans="2:15" ht="14.4" thickBot="1">
      <c r="B18" s="80" t="s">
        <v>55</v>
      </c>
      <c r="C18" s="81"/>
      <c r="D18" s="21">
        <f>SUM(D11:D17)</f>
        <v>2785</v>
      </c>
      <c r="E18" s="22">
        <f>D18/D20</f>
        <v>0.97959901512486813</v>
      </c>
      <c r="F18" s="21">
        <f>SUM(F11:F17)</f>
        <v>3553</v>
      </c>
      <c r="G18" s="22">
        <f>F18/F20</f>
        <v>0.97315803889345387</v>
      </c>
      <c r="H18" s="23">
        <f>D18/F18-1</f>
        <v>-0.21615536166619753</v>
      </c>
      <c r="I18" s="21">
        <f>SUM(I11:I17)</f>
        <v>2093</v>
      </c>
      <c r="J18" s="22">
        <f>D18/I18-1</f>
        <v>0.33062589584328705</v>
      </c>
      <c r="K18" s="21">
        <f>SUM(K11:K17)</f>
        <v>28533</v>
      </c>
      <c r="L18" s="22">
        <f>K18/K20</f>
        <v>0.96922449811474576</v>
      </c>
      <c r="M18" s="21">
        <f>SUM(M11:M17)</f>
        <v>26857</v>
      </c>
      <c r="N18" s="22">
        <f>M18/M20</f>
        <v>0.97202316322837501</v>
      </c>
      <c r="O18" s="23">
        <f>K18/M18-1</f>
        <v>6.240458725844289E-2</v>
      </c>
    </row>
    <row r="19" spans="2:15" ht="14.4" thickBot="1">
      <c r="B19" s="80" t="s">
        <v>28</v>
      </c>
      <c r="C19" s="81"/>
      <c r="D19" s="36">
        <f>D20-D18</f>
        <v>58</v>
      </c>
      <c r="E19" s="22">
        <f>D19/D20</f>
        <v>2.0400984875131901E-2</v>
      </c>
      <c r="F19" s="36">
        <f>F20-F18</f>
        <v>98</v>
      </c>
      <c r="G19" s="22">
        <f>F19/F20</f>
        <v>2.6841961106546151E-2</v>
      </c>
      <c r="H19" s="23">
        <f>D19/F19-1</f>
        <v>-0.40816326530612246</v>
      </c>
      <c r="I19" s="36">
        <f>I20-I18</f>
        <v>53</v>
      </c>
      <c r="J19" s="23">
        <f>D19/I19-1</f>
        <v>9.4339622641509413E-2</v>
      </c>
      <c r="K19" s="36">
        <f>K20-K18</f>
        <v>906</v>
      </c>
      <c r="L19" s="22">
        <f>K19/K20</f>
        <v>3.0775501885254256E-2</v>
      </c>
      <c r="M19" s="36">
        <f>M20-M18</f>
        <v>773</v>
      </c>
      <c r="N19" s="22">
        <f>M19/M20</f>
        <v>2.7976836771625047E-2</v>
      </c>
      <c r="O19" s="23">
        <f>K19/M19-1</f>
        <v>0.17205692108667536</v>
      </c>
    </row>
    <row r="20" spans="2:15" ht="14.4" thickBot="1">
      <c r="B20" s="78" t="s">
        <v>29</v>
      </c>
      <c r="C20" s="79"/>
      <c r="D20" s="24">
        <v>2843</v>
      </c>
      <c r="E20" s="25">
        <v>1</v>
      </c>
      <c r="F20" s="24">
        <v>3651</v>
      </c>
      <c r="G20" s="25">
        <v>1</v>
      </c>
      <c r="H20" s="26">
        <v>-0.22130923034784988</v>
      </c>
      <c r="I20" s="24">
        <v>2146</v>
      </c>
      <c r="J20" s="26">
        <v>0.32479030754892824</v>
      </c>
      <c r="K20" s="24">
        <v>29439</v>
      </c>
      <c r="L20" s="25">
        <v>1</v>
      </c>
      <c r="M20" s="24">
        <v>27630</v>
      </c>
      <c r="N20" s="25">
        <v>1</v>
      </c>
      <c r="O20" s="26">
        <v>6.5472312703583002E-2</v>
      </c>
    </row>
    <row r="21" spans="2:15">
      <c r="B21" s="56" t="s">
        <v>38</v>
      </c>
    </row>
    <row r="22" spans="2:15">
      <c r="B22" s="73" t="s">
        <v>60</v>
      </c>
    </row>
    <row r="23" spans="2:15">
      <c r="B23" s="28" t="s">
        <v>61</v>
      </c>
    </row>
  </sheetData>
  <mergeCells count="26">
    <mergeCell ref="J7:J8"/>
    <mergeCell ref="I5:J5"/>
    <mergeCell ref="K7:L8"/>
    <mergeCell ref="B2:O2"/>
    <mergeCell ref="K6:O6"/>
    <mergeCell ref="K5:O5"/>
    <mergeCell ref="D6:H6"/>
    <mergeCell ref="I6:J6"/>
    <mergeCell ref="M7:N8"/>
    <mergeCell ref="B3:O3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4" type="noConversion"/>
  <conditionalFormatting sqref="D11:O17">
    <cfRule type="cellIs" dxfId="51" priority="3" operator="equal">
      <formula>0</formula>
    </cfRule>
  </conditionalFormatting>
  <conditionalFormatting sqref="H11:H19 O11:O19">
    <cfRule type="cellIs" dxfId="50" priority="1" operator="lessThan">
      <formula>0</formula>
    </cfRule>
  </conditionalFormatting>
  <conditionalFormatting sqref="J11:J17">
    <cfRule type="cellIs" dxfId="49" priority="7" operator="lessThan">
      <formula>0</formula>
    </cfRule>
  </conditionalFormatting>
  <conditionalFormatting sqref="J19">
    <cfRule type="cellIs" dxfId="48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85" zoomScaleNormal="85" workbookViewId="0"/>
  </sheetViews>
  <sheetFormatPr defaultColWidth="9.109375" defaultRowHeight="13.8"/>
  <cols>
    <col min="1" max="1" width="1.33203125" style="40" customWidth="1"/>
    <col min="2" max="2" width="15.44140625" style="40" bestFit="1" customWidth="1"/>
    <col min="3" max="3" width="17.88671875" style="40" customWidth="1"/>
    <col min="4" max="9" width="9" style="40" customWidth="1"/>
    <col min="10" max="10" width="9.6640625" style="40" customWidth="1"/>
    <col min="11" max="14" width="9" style="40" customWidth="1"/>
    <col min="15" max="15" width="11.5546875" style="40" customWidth="1"/>
    <col min="16" max="16384" width="9.109375" style="40"/>
  </cols>
  <sheetData>
    <row r="1" spans="2:15">
      <c r="B1" s="40" t="s">
        <v>7</v>
      </c>
      <c r="E1" s="41"/>
      <c r="O1" s="42">
        <v>45237</v>
      </c>
    </row>
    <row r="2" spans="2:15">
      <c r="B2" s="105" t="s">
        <v>19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57"/>
    </row>
    <row r="3" spans="2:15" ht="14.4" customHeight="1" thickBot="1">
      <c r="B3" s="111" t="s">
        <v>81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58" t="s">
        <v>31</v>
      </c>
    </row>
    <row r="4" spans="2:15" ht="14.4" customHeight="1">
      <c r="B4" s="96" t="s">
        <v>20</v>
      </c>
      <c r="C4" s="98" t="s">
        <v>1</v>
      </c>
      <c r="D4" s="100" t="s">
        <v>87</v>
      </c>
      <c r="E4" s="100"/>
      <c r="F4" s="100"/>
      <c r="G4" s="100"/>
      <c r="H4" s="101"/>
      <c r="I4" s="104" t="s">
        <v>89</v>
      </c>
      <c r="J4" s="101"/>
      <c r="K4" s="104" t="s">
        <v>92</v>
      </c>
      <c r="L4" s="100"/>
      <c r="M4" s="100"/>
      <c r="N4" s="100"/>
      <c r="O4" s="109"/>
    </row>
    <row r="5" spans="2:15" ht="14.4" customHeight="1" thickBot="1">
      <c r="B5" s="97"/>
      <c r="C5" s="99"/>
      <c r="D5" s="107" t="s">
        <v>88</v>
      </c>
      <c r="E5" s="107"/>
      <c r="F5" s="107"/>
      <c r="G5" s="107"/>
      <c r="H5" s="110"/>
      <c r="I5" s="106" t="s">
        <v>86</v>
      </c>
      <c r="J5" s="110"/>
      <c r="K5" s="106" t="s">
        <v>93</v>
      </c>
      <c r="L5" s="107"/>
      <c r="M5" s="107"/>
      <c r="N5" s="107"/>
      <c r="O5" s="108"/>
    </row>
    <row r="6" spans="2:15" ht="14.4" customHeight="1">
      <c r="B6" s="97"/>
      <c r="C6" s="99"/>
      <c r="D6" s="92">
        <v>2023</v>
      </c>
      <c r="E6" s="93"/>
      <c r="F6" s="92">
        <v>2022</v>
      </c>
      <c r="G6" s="93"/>
      <c r="H6" s="82" t="s">
        <v>21</v>
      </c>
      <c r="I6" s="102">
        <v>2023</v>
      </c>
      <c r="J6" s="102" t="s">
        <v>90</v>
      </c>
      <c r="K6" s="92">
        <v>2023</v>
      </c>
      <c r="L6" s="93"/>
      <c r="M6" s="92">
        <v>2022</v>
      </c>
      <c r="N6" s="93"/>
      <c r="O6" s="82" t="s">
        <v>21</v>
      </c>
    </row>
    <row r="7" spans="2:15" ht="14.4" customHeight="1" thickBot="1">
      <c r="B7" s="84" t="s">
        <v>20</v>
      </c>
      <c r="C7" s="86" t="s">
        <v>23</v>
      </c>
      <c r="D7" s="94"/>
      <c r="E7" s="95"/>
      <c r="F7" s="94"/>
      <c r="G7" s="95"/>
      <c r="H7" s="83"/>
      <c r="I7" s="103"/>
      <c r="J7" s="103"/>
      <c r="K7" s="94"/>
      <c r="L7" s="95"/>
      <c r="M7" s="94"/>
      <c r="N7" s="95"/>
      <c r="O7" s="83"/>
    </row>
    <row r="8" spans="2:15" ht="14.4" customHeight="1">
      <c r="B8" s="84"/>
      <c r="C8" s="86"/>
      <c r="D8" s="4" t="s">
        <v>24</v>
      </c>
      <c r="E8" s="5" t="s">
        <v>2</v>
      </c>
      <c r="F8" s="4" t="s">
        <v>24</v>
      </c>
      <c r="G8" s="5" t="s">
        <v>2</v>
      </c>
      <c r="H8" s="88" t="s">
        <v>25</v>
      </c>
      <c r="I8" s="6" t="s">
        <v>24</v>
      </c>
      <c r="J8" s="90" t="s">
        <v>91</v>
      </c>
      <c r="K8" s="4" t="s">
        <v>24</v>
      </c>
      <c r="L8" s="5" t="s">
        <v>2</v>
      </c>
      <c r="M8" s="4" t="s">
        <v>24</v>
      </c>
      <c r="N8" s="5" t="s">
        <v>2</v>
      </c>
      <c r="O8" s="88" t="s">
        <v>25</v>
      </c>
    </row>
    <row r="9" spans="2:15" ht="14.4" customHeight="1" thickBot="1">
      <c r="B9" s="85"/>
      <c r="C9" s="87"/>
      <c r="D9" s="7" t="s">
        <v>26</v>
      </c>
      <c r="E9" s="8" t="s">
        <v>27</v>
      </c>
      <c r="F9" s="7" t="s">
        <v>26</v>
      </c>
      <c r="G9" s="8" t="s">
        <v>27</v>
      </c>
      <c r="H9" s="89"/>
      <c r="I9" s="9" t="s">
        <v>26</v>
      </c>
      <c r="J9" s="91"/>
      <c r="K9" s="7" t="s">
        <v>26</v>
      </c>
      <c r="L9" s="8" t="s">
        <v>27</v>
      </c>
      <c r="M9" s="7" t="s">
        <v>26</v>
      </c>
      <c r="N9" s="8" t="s">
        <v>27</v>
      </c>
      <c r="O9" s="89"/>
    </row>
    <row r="10" spans="2:15" ht="14.4" customHeight="1" thickBot="1">
      <c r="B10" s="59"/>
      <c r="C10" s="11" t="s">
        <v>12</v>
      </c>
      <c r="D10" s="12">
        <v>130</v>
      </c>
      <c r="E10" s="13">
        <v>0.52</v>
      </c>
      <c r="F10" s="12">
        <v>119</v>
      </c>
      <c r="G10" s="13">
        <v>0.50423728813559321</v>
      </c>
      <c r="H10" s="14">
        <v>9.243697478991586E-2</v>
      </c>
      <c r="I10" s="12">
        <v>124</v>
      </c>
      <c r="J10" s="14">
        <v>4.8387096774193505E-2</v>
      </c>
      <c r="K10" s="12">
        <v>1512</v>
      </c>
      <c r="L10" s="13">
        <v>0.53465346534653468</v>
      </c>
      <c r="M10" s="12">
        <v>1137</v>
      </c>
      <c r="N10" s="13">
        <v>0.55274671852211954</v>
      </c>
      <c r="O10" s="14">
        <v>0.32981530343007925</v>
      </c>
    </row>
    <row r="11" spans="2:15" ht="14.4" customHeight="1" thickBot="1">
      <c r="B11" s="60"/>
      <c r="C11" s="16" t="s">
        <v>4</v>
      </c>
      <c r="D11" s="17">
        <v>41</v>
      </c>
      <c r="E11" s="18">
        <v>0.16400000000000001</v>
      </c>
      <c r="F11" s="17">
        <v>20</v>
      </c>
      <c r="G11" s="18">
        <v>8.4745762711864403E-2</v>
      </c>
      <c r="H11" s="19">
        <v>1.0499999999999998</v>
      </c>
      <c r="I11" s="17">
        <v>18</v>
      </c>
      <c r="J11" s="19">
        <v>1.2777777777777777</v>
      </c>
      <c r="K11" s="17">
        <v>335</v>
      </c>
      <c r="L11" s="18">
        <v>0.11845827439886845</v>
      </c>
      <c r="M11" s="17">
        <v>209</v>
      </c>
      <c r="N11" s="18">
        <v>0.10160427807486631</v>
      </c>
      <c r="O11" s="19">
        <v>0.60287081339712922</v>
      </c>
    </row>
    <row r="12" spans="2:15" ht="14.4" customHeight="1" thickBot="1">
      <c r="B12" s="60"/>
      <c r="C12" s="11" t="s">
        <v>9</v>
      </c>
      <c r="D12" s="12">
        <v>17</v>
      </c>
      <c r="E12" s="13">
        <v>6.8000000000000005E-2</v>
      </c>
      <c r="F12" s="12">
        <v>37</v>
      </c>
      <c r="G12" s="13">
        <v>0.15677966101694915</v>
      </c>
      <c r="H12" s="14">
        <v>-0.54054054054054057</v>
      </c>
      <c r="I12" s="12">
        <v>13</v>
      </c>
      <c r="J12" s="14">
        <v>0.30769230769230771</v>
      </c>
      <c r="K12" s="12">
        <v>329</v>
      </c>
      <c r="L12" s="13">
        <v>0.11633663366336634</v>
      </c>
      <c r="M12" s="12">
        <v>299</v>
      </c>
      <c r="N12" s="13">
        <v>0.14535731648031114</v>
      </c>
      <c r="O12" s="14">
        <v>0.10033444816053505</v>
      </c>
    </row>
    <row r="13" spans="2:15" ht="14.4" customHeight="1" thickBot="1">
      <c r="B13" s="60"/>
      <c r="C13" s="61" t="s">
        <v>36</v>
      </c>
      <c r="D13" s="17">
        <v>20</v>
      </c>
      <c r="E13" s="18">
        <v>0.08</v>
      </c>
      <c r="F13" s="17">
        <v>15</v>
      </c>
      <c r="G13" s="18">
        <v>6.3559322033898302E-2</v>
      </c>
      <c r="H13" s="19">
        <v>0.33333333333333326</v>
      </c>
      <c r="I13" s="17">
        <v>6</v>
      </c>
      <c r="J13" s="19">
        <v>2.3333333333333335</v>
      </c>
      <c r="K13" s="17">
        <v>252</v>
      </c>
      <c r="L13" s="18">
        <v>8.9108910891089105E-2</v>
      </c>
      <c r="M13" s="17">
        <v>145</v>
      </c>
      <c r="N13" s="18">
        <v>7.0491006319883323E-2</v>
      </c>
      <c r="O13" s="19">
        <v>0.73793103448275854</v>
      </c>
    </row>
    <row r="14" spans="2:15" ht="14.4" customHeight="1" thickBot="1">
      <c r="B14" s="60"/>
      <c r="C14" s="62" t="s">
        <v>3</v>
      </c>
      <c r="D14" s="12">
        <v>6</v>
      </c>
      <c r="E14" s="13">
        <v>2.4E-2</v>
      </c>
      <c r="F14" s="12">
        <v>17</v>
      </c>
      <c r="G14" s="13">
        <v>7.2033898305084748E-2</v>
      </c>
      <c r="H14" s="14">
        <v>-0.64705882352941169</v>
      </c>
      <c r="I14" s="12">
        <v>7</v>
      </c>
      <c r="J14" s="14">
        <v>-0.1428571428571429</v>
      </c>
      <c r="K14" s="12">
        <v>104</v>
      </c>
      <c r="L14" s="13">
        <v>3.6775106082036775E-2</v>
      </c>
      <c r="M14" s="12">
        <v>113</v>
      </c>
      <c r="N14" s="13">
        <v>5.4934370442391835E-2</v>
      </c>
      <c r="O14" s="14">
        <v>-7.9646017699115057E-2</v>
      </c>
    </row>
    <row r="15" spans="2:15" ht="14.4" customHeight="1" thickBot="1">
      <c r="B15" s="60"/>
      <c r="C15" s="63" t="s">
        <v>11</v>
      </c>
      <c r="D15" s="17">
        <v>13</v>
      </c>
      <c r="E15" s="18">
        <v>5.1999999999999998E-2</v>
      </c>
      <c r="F15" s="17">
        <v>20</v>
      </c>
      <c r="G15" s="18">
        <v>8.4745762711864403E-2</v>
      </c>
      <c r="H15" s="19">
        <v>-0.35</v>
      </c>
      <c r="I15" s="17">
        <v>10</v>
      </c>
      <c r="J15" s="19">
        <v>0.30000000000000004</v>
      </c>
      <c r="K15" s="17">
        <v>83</v>
      </c>
      <c r="L15" s="18">
        <v>2.934936350777935E-2</v>
      </c>
      <c r="M15" s="17">
        <v>57</v>
      </c>
      <c r="N15" s="18">
        <v>2.7710257656781721E-2</v>
      </c>
      <c r="O15" s="19">
        <v>0.45614035087719307</v>
      </c>
    </row>
    <row r="16" spans="2:15" ht="14.4" customHeight="1" thickBot="1">
      <c r="B16" s="60"/>
      <c r="C16" s="11" t="s">
        <v>8</v>
      </c>
      <c r="D16" s="12">
        <v>6</v>
      </c>
      <c r="E16" s="13">
        <v>2.4E-2</v>
      </c>
      <c r="F16" s="12">
        <v>1</v>
      </c>
      <c r="G16" s="13">
        <v>4.2372881355932203E-3</v>
      </c>
      <c r="H16" s="14">
        <v>5</v>
      </c>
      <c r="I16" s="12">
        <v>6</v>
      </c>
      <c r="J16" s="14">
        <v>0</v>
      </c>
      <c r="K16" s="12">
        <v>49</v>
      </c>
      <c r="L16" s="13">
        <v>1.7326732673267328E-2</v>
      </c>
      <c r="M16" s="12">
        <v>16</v>
      </c>
      <c r="N16" s="13">
        <v>7.7783179387457459E-3</v>
      </c>
      <c r="O16" s="14">
        <v>2.0625</v>
      </c>
    </row>
    <row r="17" spans="2:15" ht="14.4" customHeight="1" thickBot="1">
      <c r="B17" s="64"/>
      <c r="C17" s="63" t="s">
        <v>28</v>
      </c>
      <c r="D17" s="17">
        <v>17</v>
      </c>
      <c r="E17" s="18">
        <v>6.8000000000000005E-2</v>
      </c>
      <c r="F17" s="17">
        <v>7</v>
      </c>
      <c r="G17" s="18">
        <v>2.9661016949152543E-2</v>
      </c>
      <c r="H17" s="19">
        <v>1.4285714285714284</v>
      </c>
      <c r="I17" s="17">
        <v>21</v>
      </c>
      <c r="J17" s="19">
        <v>0.10552763819095477</v>
      </c>
      <c r="K17" s="17">
        <v>164</v>
      </c>
      <c r="L17" s="18">
        <v>5.7991513437057989E-2</v>
      </c>
      <c r="M17" s="17">
        <v>81</v>
      </c>
      <c r="N17" s="18">
        <v>3.9377734564900339E-2</v>
      </c>
      <c r="O17" s="19">
        <v>1.0246913580246915</v>
      </c>
    </row>
    <row r="18" spans="2:15" ht="14.4" customHeight="1" thickBot="1">
      <c r="B18" s="20" t="s">
        <v>5</v>
      </c>
      <c r="C18" s="20" t="s">
        <v>29</v>
      </c>
      <c r="D18" s="21">
        <v>250</v>
      </c>
      <c r="E18" s="22">
        <v>1</v>
      </c>
      <c r="F18" s="21">
        <v>236</v>
      </c>
      <c r="G18" s="22">
        <v>1</v>
      </c>
      <c r="H18" s="23">
        <v>5.9322033898305149E-2</v>
      </c>
      <c r="I18" s="21">
        <v>199</v>
      </c>
      <c r="J18" s="22">
        <v>0.25628140703517599</v>
      </c>
      <c r="K18" s="21">
        <v>2828</v>
      </c>
      <c r="L18" s="22">
        <v>1</v>
      </c>
      <c r="M18" s="21">
        <v>2057</v>
      </c>
      <c r="N18" s="22">
        <v>0.99999999999999978</v>
      </c>
      <c r="O18" s="23">
        <v>0.37481769567331069</v>
      </c>
    </row>
    <row r="19" spans="2:15" ht="14.4" customHeight="1" thickBot="1">
      <c r="B19" s="59"/>
      <c r="C19" s="11" t="s">
        <v>8</v>
      </c>
      <c r="D19" s="12">
        <v>540</v>
      </c>
      <c r="E19" s="13">
        <v>0.20833333333333334</v>
      </c>
      <c r="F19" s="12">
        <v>709</v>
      </c>
      <c r="G19" s="13">
        <v>0.20773513038382654</v>
      </c>
      <c r="H19" s="14">
        <v>-0.23836389280677006</v>
      </c>
      <c r="I19" s="12">
        <v>561</v>
      </c>
      <c r="J19" s="14">
        <v>-3.7433155080213942E-2</v>
      </c>
      <c r="K19" s="12">
        <v>5474</v>
      </c>
      <c r="L19" s="13">
        <v>0.20588235294117646</v>
      </c>
      <c r="M19" s="12">
        <v>5102</v>
      </c>
      <c r="N19" s="13">
        <v>0.19964781843083546</v>
      </c>
      <c r="O19" s="14">
        <v>7.29125833006663E-2</v>
      </c>
    </row>
    <row r="20" spans="2:15" ht="14.4" customHeight="1" thickBot="1">
      <c r="B20" s="60"/>
      <c r="C20" s="16" t="s">
        <v>3</v>
      </c>
      <c r="D20" s="17">
        <v>360</v>
      </c>
      <c r="E20" s="18">
        <v>0.1388888888888889</v>
      </c>
      <c r="F20" s="17">
        <v>810</v>
      </c>
      <c r="G20" s="18">
        <v>0.23732786404922357</v>
      </c>
      <c r="H20" s="19">
        <v>-0.55555555555555558</v>
      </c>
      <c r="I20" s="17">
        <v>282</v>
      </c>
      <c r="J20" s="19">
        <v>0.27659574468085113</v>
      </c>
      <c r="K20" s="17">
        <v>5018</v>
      </c>
      <c r="L20" s="18">
        <v>0.18873175868813</v>
      </c>
      <c r="M20" s="17">
        <v>5824</v>
      </c>
      <c r="N20" s="18">
        <v>0.22790060653492467</v>
      </c>
      <c r="O20" s="19">
        <v>-0.1383928571428571</v>
      </c>
    </row>
    <row r="21" spans="2:15" ht="14.4" customHeight="1" thickBot="1">
      <c r="B21" s="60"/>
      <c r="C21" s="11" t="s">
        <v>9</v>
      </c>
      <c r="D21" s="12">
        <v>467</v>
      </c>
      <c r="E21" s="13">
        <v>0.18016975308641975</v>
      </c>
      <c r="F21" s="12">
        <v>638</v>
      </c>
      <c r="G21" s="13">
        <v>0.18693231760914153</v>
      </c>
      <c r="H21" s="14">
        <v>-0.26802507836990597</v>
      </c>
      <c r="I21" s="12">
        <v>336</v>
      </c>
      <c r="J21" s="14">
        <v>0.38988095238095233</v>
      </c>
      <c r="K21" s="12">
        <v>4902</v>
      </c>
      <c r="L21" s="13">
        <v>0.18436888822024974</v>
      </c>
      <c r="M21" s="12">
        <v>5298</v>
      </c>
      <c r="N21" s="13">
        <v>0.20731755038153005</v>
      </c>
      <c r="O21" s="14">
        <v>-7.4745186862967161E-2</v>
      </c>
    </row>
    <row r="22" spans="2:15" ht="14.4" customHeight="1" thickBot="1">
      <c r="B22" s="60"/>
      <c r="C22" s="61" t="s">
        <v>10</v>
      </c>
      <c r="D22" s="17">
        <v>472</v>
      </c>
      <c r="E22" s="18">
        <v>0.18209876543209877</v>
      </c>
      <c r="F22" s="17">
        <v>500</v>
      </c>
      <c r="G22" s="18">
        <v>0.1464986815118664</v>
      </c>
      <c r="H22" s="19">
        <v>-5.600000000000005E-2</v>
      </c>
      <c r="I22" s="17">
        <v>277</v>
      </c>
      <c r="J22" s="19">
        <v>0.70397111913357402</v>
      </c>
      <c r="K22" s="17">
        <v>4376</v>
      </c>
      <c r="L22" s="18">
        <v>0.16458552730555137</v>
      </c>
      <c r="M22" s="17">
        <v>3223</v>
      </c>
      <c r="N22" s="18">
        <v>0.12612013304637057</v>
      </c>
      <c r="O22" s="19">
        <v>0.35774123487434073</v>
      </c>
    </row>
    <row r="23" spans="2:15" ht="14.4" customHeight="1" thickBot="1">
      <c r="B23" s="60"/>
      <c r="C23" s="62" t="s">
        <v>4</v>
      </c>
      <c r="D23" s="12">
        <v>424</v>
      </c>
      <c r="E23" s="13">
        <v>0.16358024691358025</v>
      </c>
      <c r="F23" s="12">
        <v>392</v>
      </c>
      <c r="G23" s="13">
        <v>0.11485496630530326</v>
      </c>
      <c r="H23" s="14">
        <v>8.163265306122458E-2</v>
      </c>
      <c r="I23" s="12">
        <v>227</v>
      </c>
      <c r="J23" s="14">
        <v>0.86784140969163004</v>
      </c>
      <c r="K23" s="12">
        <v>3527</v>
      </c>
      <c r="L23" s="13">
        <v>0.13265382879494508</v>
      </c>
      <c r="M23" s="12">
        <v>3384</v>
      </c>
      <c r="N23" s="13">
        <v>0.1324202700058697</v>
      </c>
      <c r="O23" s="14">
        <v>4.2257683215130015E-2</v>
      </c>
    </row>
    <row r="24" spans="2:15" ht="14.4" customHeight="1" thickBot="1">
      <c r="B24" s="60"/>
      <c r="C24" s="63" t="s">
        <v>11</v>
      </c>
      <c r="D24" s="17">
        <v>164</v>
      </c>
      <c r="E24" s="18">
        <v>6.3271604938271608E-2</v>
      </c>
      <c r="F24" s="17">
        <v>191</v>
      </c>
      <c r="G24" s="18">
        <v>5.596249633753296E-2</v>
      </c>
      <c r="H24" s="19">
        <v>-0.1413612565445026</v>
      </c>
      <c r="I24" s="17">
        <v>166</v>
      </c>
      <c r="J24" s="19">
        <v>-1.2048192771084376E-2</v>
      </c>
      <c r="K24" s="17">
        <v>1682</v>
      </c>
      <c r="L24" s="18">
        <v>6.3261621784263575E-2</v>
      </c>
      <c r="M24" s="17">
        <v>1521</v>
      </c>
      <c r="N24" s="18">
        <v>5.951868518880845E-2</v>
      </c>
      <c r="O24" s="19">
        <v>0.10585141354372118</v>
      </c>
    </row>
    <row r="25" spans="2:15" ht="14.4" customHeight="1" thickBot="1">
      <c r="B25" s="60"/>
      <c r="C25" s="11" t="s">
        <v>12</v>
      </c>
      <c r="D25" s="12">
        <v>144</v>
      </c>
      <c r="E25" s="13">
        <v>5.5555555555555552E-2</v>
      </c>
      <c r="F25" s="12">
        <v>97</v>
      </c>
      <c r="G25" s="13">
        <v>2.8420744213302079E-2</v>
      </c>
      <c r="H25" s="14">
        <v>0.48453608247422686</v>
      </c>
      <c r="I25" s="12">
        <v>65</v>
      </c>
      <c r="J25" s="14">
        <v>1.2153846153846155</v>
      </c>
      <c r="K25" s="12">
        <v>1123</v>
      </c>
      <c r="L25" s="13">
        <v>4.2237099443357906E-2</v>
      </c>
      <c r="M25" s="12">
        <v>656</v>
      </c>
      <c r="N25" s="13">
        <v>2.5670123263549206E-2</v>
      </c>
      <c r="O25" s="14">
        <v>0.71189024390243905</v>
      </c>
    </row>
    <row r="26" spans="2:15" ht="14.4" customHeight="1" thickBot="1">
      <c r="B26" s="60"/>
      <c r="C26" s="63" t="s">
        <v>57</v>
      </c>
      <c r="D26" s="17">
        <v>18</v>
      </c>
      <c r="E26" s="18">
        <v>6.9444444444444441E-3</v>
      </c>
      <c r="F26" s="17">
        <v>74</v>
      </c>
      <c r="G26" s="18">
        <v>2.1681804863756225E-2</v>
      </c>
      <c r="H26" s="19">
        <v>-0.7567567567567568</v>
      </c>
      <c r="I26" s="17">
        <v>29</v>
      </c>
      <c r="J26" s="19">
        <v>-0.37931034482758619</v>
      </c>
      <c r="K26" s="17">
        <v>438</v>
      </c>
      <c r="L26" s="18">
        <v>1.6473597111478864E-2</v>
      </c>
      <c r="M26" s="17">
        <v>525</v>
      </c>
      <c r="N26" s="18">
        <v>2.0543924867931912E-2</v>
      </c>
      <c r="O26" s="19">
        <v>-0.1657142857142857</v>
      </c>
    </row>
    <row r="27" spans="2:15" ht="14.4" customHeight="1" thickBot="1">
      <c r="B27" s="64"/>
      <c r="C27" s="11" t="s">
        <v>28</v>
      </c>
      <c r="D27" s="12">
        <v>3</v>
      </c>
      <c r="E27" s="13">
        <v>1.1574074074074073E-3</v>
      </c>
      <c r="F27" s="12">
        <v>2</v>
      </c>
      <c r="G27" s="13">
        <v>5.8599472604746558E-4</v>
      </c>
      <c r="H27" s="14">
        <v>0.5</v>
      </c>
      <c r="I27" s="12">
        <v>3</v>
      </c>
      <c r="J27" s="14">
        <v>0</v>
      </c>
      <c r="K27" s="12">
        <v>48</v>
      </c>
      <c r="L27" s="13">
        <v>1.8053257108469989E-3</v>
      </c>
      <c r="M27" s="12">
        <v>22</v>
      </c>
      <c r="N27" s="13">
        <v>8.6088828018000374E-4</v>
      </c>
      <c r="O27" s="14">
        <v>1.1818181818181817</v>
      </c>
    </row>
    <row r="28" spans="2:15" ht="14.4" customHeight="1" thickBot="1">
      <c r="B28" s="20" t="s">
        <v>6</v>
      </c>
      <c r="C28" s="20" t="s">
        <v>29</v>
      </c>
      <c r="D28" s="21">
        <v>2592</v>
      </c>
      <c r="E28" s="22">
        <v>0.99999999999999989</v>
      </c>
      <c r="F28" s="21">
        <v>3413</v>
      </c>
      <c r="G28" s="22">
        <v>0.99999999999999989</v>
      </c>
      <c r="H28" s="23">
        <v>-0.24055083504248465</v>
      </c>
      <c r="I28" s="21">
        <v>1946</v>
      </c>
      <c r="J28" s="22">
        <v>0.33196300102774923</v>
      </c>
      <c r="K28" s="21">
        <v>26588</v>
      </c>
      <c r="L28" s="22">
        <v>1</v>
      </c>
      <c r="M28" s="21">
        <v>25555</v>
      </c>
      <c r="N28" s="22">
        <v>1</v>
      </c>
      <c r="O28" s="23">
        <v>4.0422617882997391E-2</v>
      </c>
    </row>
    <row r="29" spans="2:15" ht="14.4" customHeight="1" thickBot="1">
      <c r="B29" s="20" t="s">
        <v>46</v>
      </c>
      <c r="C29" s="20" t="s">
        <v>29</v>
      </c>
      <c r="D29" s="21">
        <v>1</v>
      </c>
      <c r="E29" s="22">
        <v>1</v>
      </c>
      <c r="F29" s="21">
        <v>2</v>
      </c>
      <c r="G29" s="22">
        <v>1</v>
      </c>
      <c r="H29" s="23">
        <v>-0.5</v>
      </c>
      <c r="I29" s="21">
        <v>1</v>
      </c>
      <c r="J29" s="22">
        <v>0</v>
      </c>
      <c r="K29" s="21">
        <v>23</v>
      </c>
      <c r="L29" s="22">
        <v>0.99999999999999978</v>
      </c>
      <c r="M29" s="21">
        <v>18</v>
      </c>
      <c r="N29" s="22">
        <v>1</v>
      </c>
      <c r="O29" s="23">
        <v>0.27777777777777768</v>
      </c>
    </row>
    <row r="30" spans="2:15" ht="14.4" customHeight="1" thickBot="1">
      <c r="B30" s="78"/>
      <c r="C30" s="79" t="s">
        <v>29</v>
      </c>
      <c r="D30" s="24">
        <v>2843</v>
      </c>
      <c r="E30" s="25">
        <v>1</v>
      </c>
      <c r="F30" s="24">
        <v>3651</v>
      </c>
      <c r="G30" s="25">
        <v>1</v>
      </c>
      <c r="H30" s="26">
        <v>-0.22130923034784988</v>
      </c>
      <c r="I30" s="24">
        <v>2146</v>
      </c>
      <c r="J30" s="26">
        <v>0.32479030754892824</v>
      </c>
      <c r="K30" s="24">
        <v>29439</v>
      </c>
      <c r="L30" s="25">
        <v>1</v>
      </c>
      <c r="M30" s="24">
        <v>27630</v>
      </c>
      <c r="N30" s="25">
        <v>1</v>
      </c>
      <c r="O30" s="26">
        <v>6.5472312703583002E-2</v>
      </c>
    </row>
    <row r="31" spans="2:15" ht="14.4" customHeight="1">
      <c r="B31" s="1" t="s">
        <v>60</v>
      </c>
      <c r="C31" s="27"/>
      <c r="D31" s="1"/>
      <c r="E31" s="1"/>
      <c r="F31" s="1"/>
      <c r="G31" s="1"/>
    </row>
    <row r="32" spans="2:15">
      <c r="B32" s="28" t="s">
        <v>61</v>
      </c>
      <c r="C32" s="1"/>
      <c r="D32" s="1"/>
      <c r="E32" s="1"/>
      <c r="F32" s="1"/>
      <c r="G32" s="1"/>
    </row>
    <row r="34" spans="2:15">
      <c r="B34" s="105" t="s">
        <v>34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57"/>
    </row>
    <row r="35" spans="2:15" ht="14.4" thickBot="1">
      <c r="B35" s="111" t="s">
        <v>35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58" t="s">
        <v>31</v>
      </c>
    </row>
    <row r="36" spans="2:15" ht="14.4" customHeight="1">
      <c r="B36" s="96" t="s">
        <v>20</v>
      </c>
      <c r="C36" s="98" t="s">
        <v>1</v>
      </c>
      <c r="D36" s="100" t="s">
        <v>87</v>
      </c>
      <c r="E36" s="100"/>
      <c r="F36" s="100"/>
      <c r="G36" s="100"/>
      <c r="H36" s="101"/>
      <c r="I36" s="104" t="s">
        <v>89</v>
      </c>
      <c r="J36" s="101"/>
      <c r="K36" s="104" t="s">
        <v>92</v>
      </c>
      <c r="L36" s="100"/>
      <c r="M36" s="100"/>
      <c r="N36" s="100"/>
      <c r="O36" s="109"/>
    </row>
    <row r="37" spans="2:15" ht="14.4" customHeight="1" thickBot="1">
      <c r="B37" s="97"/>
      <c r="C37" s="99"/>
      <c r="D37" s="107" t="s">
        <v>88</v>
      </c>
      <c r="E37" s="107"/>
      <c r="F37" s="107"/>
      <c r="G37" s="107"/>
      <c r="H37" s="110"/>
      <c r="I37" s="106" t="s">
        <v>86</v>
      </c>
      <c r="J37" s="110"/>
      <c r="K37" s="106" t="s">
        <v>93</v>
      </c>
      <c r="L37" s="107"/>
      <c r="M37" s="107"/>
      <c r="N37" s="107"/>
      <c r="O37" s="108"/>
    </row>
    <row r="38" spans="2:15" ht="14.4" customHeight="1">
      <c r="B38" s="97"/>
      <c r="C38" s="99"/>
      <c r="D38" s="92">
        <v>2023</v>
      </c>
      <c r="E38" s="93"/>
      <c r="F38" s="92">
        <v>2022</v>
      </c>
      <c r="G38" s="93"/>
      <c r="H38" s="82" t="s">
        <v>21</v>
      </c>
      <c r="I38" s="102">
        <v>2023</v>
      </c>
      <c r="J38" s="102" t="s">
        <v>90</v>
      </c>
      <c r="K38" s="92">
        <v>2023</v>
      </c>
      <c r="L38" s="93"/>
      <c r="M38" s="92">
        <v>2022</v>
      </c>
      <c r="N38" s="93"/>
      <c r="O38" s="82" t="s">
        <v>21</v>
      </c>
    </row>
    <row r="39" spans="2:15" ht="18.75" customHeight="1" thickBot="1">
      <c r="B39" s="84" t="s">
        <v>20</v>
      </c>
      <c r="C39" s="86" t="s">
        <v>23</v>
      </c>
      <c r="D39" s="94"/>
      <c r="E39" s="95"/>
      <c r="F39" s="94"/>
      <c r="G39" s="95"/>
      <c r="H39" s="83"/>
      <c r="I39" s="103"/>
      <c r="J39" s="103"/>
      <c r="K39" s="94"/>
      <c r="L39" s="95"/>
      <c r="M39" s="94"/>
      <c r="N39" s="95"/>
      <c r="O39" s="83"/>
    </row>
    <row r="40" spans="2:15" ht="14.4" customHeight="1">
      <c r="B40" s="84"/>
      <c r="C40" s="86"/>
      <c r="D40" s="4" t="s">
        <v>24</v>
      </c>
      <c r="E40" s="5" t="s">
        <v>2</v>
      </c>
      <c r="F40" s="4" t="s">
        <v>24</v>
      </c>
      <c r="G40" s="5" t="s">
        <v>2</v>
      </c>
      <c r="H40" s="88" t="s">
        <v>25</v>
      </c>
      <c r="I40" s="6" t="s">
        <v>24</v>
      </c>
      <c r="J40" s="90" t="s">
        <v>91</v>
      </c>
      <c r="K40" s="4" t="s">
        <v>24</v>
      </c>
      <c r="L40" s="5" t="s">
        <v>2</v>
      </c>
      <c r="M40" s="4" t="s">
        <v>24</v>
      </c>
      <c r="N40" s="5" t="s">
        <v>2</v>
      </c>
      <c r="O40" s="88" t="s">
        <v>25</v>
      </c>
    </row>
    <row r="41" spans="2:15" ht="27" thickBot="1">
      <c r="B41" s="85"/>
      <c r="C41" s="87"/>
      <c r="D41" s="7" t="s">
        <v>26</v>
      </c>
      <c r="E41" s="8" t="s">
        <v>27</v>
      </c>
      <c r="F41" s="7" t="s">
        <v>26</v>
      </c>
      <c r="G41" s="8" t="s">
        <v>27</v>
      </c>
      <c r="H41" s="89"/>
      <c r="I41" s="9" t="s">
        <v>26</v>
      </c>
      <c r="J41" s="91"/>
      <c r="K41" s="7" t="s">
        <v>26</v>
      </c>
      <c r="L41" s="8" t="s">
        <v>27</v>
      </c>
      <c r="M41" s="7" t="s">
        <v>26</v>
      </c>
      <c r="N41" s="8" t="s">
        <v>27</v>
      </c>
      <c r="O41" s="89"/>
    </row>
    <row r="42" spans="2:15" ht="14.4" thickBot="1">
      <c r="B42" s="59"/>
      <c r="C42" s="11" t="s">
        <v>4</v>
      </c>
      <c r="D42" s="12"/>
      <c r="E42" s="13"/>
      <c r="F42" s="12"/>
      <c r="G42" s="13"/>
      <c r="H42" s="14"/>
      <c r="I42" s="12"/>
      <c r="J42" s="14"/>
      <c r="K42" s="12">
        <v>1</v>
      </c>
      <c r="L42" s="13">
        <v>0.5</v>
      </c>
      <c r="M42" s="12">
        <v>0</v>
      </c>
      <c r="N42" s="13">
        <v>0</v>
      </c>
      <c r="O42" s="14"/>
    </row>
    <row r="43" spans="2:15" ht="14.4" thickBot="1">
      <c r="B43" s="65"/>
      <c r="C43" s="11" t="s">
        <v>12</v>
      </c>
      <c r="D43" s="12"/>
      <c r="E43" s="13"/>
      <c r="F43" s="12"/>
      <c r="G43" s="13"/>
      <c r="H43" s="14"/>
      <c r="I43" s="12"/>
      <c r="J43" s="14"/>
      <c r="K43" s="12">
        <v>1</v>
      </c>
      <c r="L43" s="13">
        <v>0.5</v>
      </c>
      <c r="M43" s="12">
        <v>1</v>
      </c>
      <c r="N43" s="13">
        <v>1</v>
      </c>
      <c r="O43" s="14">
        <v>0</v>
      </c>
    </row>
    <row r="44" spans="2:15" ht="14.4" thickBot="1">
      <c r="B44" s="20" t="s">
        <v>5</v>
      </c>
      <c r="C44" s="20" t="s">
        <v>29</v>
      </c>
      <c r="D44" s="21">
        <v>0</v>
      </c>
      <c r="E44" s="22">
        <v>0</v>
      </c>
      <c r="F44" s="21">
        <v>0</v>
      </c>
      <c r="G44" s="22">
        <v>0</v>
      </c>
      <c r="H44" s="23"/>
      <c r="I44" s="21">
        <v>0</v>
      </c>
      <c r="J44" s="22">
        <v>0</v>
      </c>
      <c r="K44" s="21">
        <v>2</v>
      </c>
      <c r="L44" s="22">
        <v>1</v>
      </c>
      <c r="M44" s="21">
        <v>1</v>
      </c>
      <c r="N44" s="22">
        <v>1</v>
      </c>
      <c r="O44" s="23">
        <v>1</v>
      </c>
    </row>
    <row r="45" spans="2:15" ht="14.4" thickBot="1">
      <c r="B45" s="59"/>
      <c r="C45" s="11" t="s">
        <v>3</v>
      </c>
      <c r="D45" s="12">
        <v>309</v>
      </c>
      <c r="E45" s="13">
        <v>0.14603024574669188</v>
      </c>
      <c r="F45" s="12">
        <v>740</v>
      </c>
      <c r="G45" s="13">
        <v>0.2565880721220527</v>
      </c>
      <c r="H45" s="14">
        <v>-0.58243243243243237</v>
      </c>
      <c r="I45" s="12">
        <v>254</v>
      </c>
      <c r="J45" s="14">
        <v>0.2165354330708662</v>
      </c>
      <c r="K45" s="12">
        <v>4469</v>
      </c>
      <c r="L45" s="13">
        <v>0.20671631435311533</v>
      </c>
      <c r="M45" s="12">
        <v>5232</v>
      </c>
      <c r="N45" s="13">
        <v>0.2516957713955838</v>
      </c>
      <c r="O45" s="14">
        <v>-0.14583333333333337</v>
      </c>
    </row>
    <row r="46" spans="2:15" ht="14.4" thickBot="1">
      <c r="B46" s="60"/>
      <c r="C46" s="16" t="s">
        <v>8</v>
      </c>
      <c r="D46" s="17">
        <v>447</v>
      </c>
      <c r="E46" s="18">
        <v>0.21124763705103969</v>
      </c>
      <c r="F46" s="17">
        <v>567</v>
      </c>
      <c r="G46" s="18">
        <v>0.19660194174757281</v>
      </c>
      <c r="H46" s="19">
        <v>-0.21164021164021163</v>
      </c>
      <c r="I46" s="17">
        <v>494</v>
      </c>
      <c r="J46" s="19">
        <v>-9.5141700404858254E-2</v>
      </c>
      <c r="K46" s="17">
        <v>4350</v>
      </c>
      <c r="L46" s="18">
        <v>0.20121189694250427</v>
      </c>
      <c r="M46" s="17">
        <v>4036</v>
      </c>
      <c r="N46" s="18">
        <v>0.1941598114205994</v>
      </c>
      <c r="O46" s="19">
        <v>7.7799801783944522E-2</v>
      </c>
    </row>
    <row r="47" spans="2:15" ht="14.4" thickBot="1">
      <c r="B47" s="60"/>
      <c r="C47" s="11" t="s">
        <v>9</v>
      </c>
      <c r="D47" s="12">
        <v>396</v>
      </c>
      <c r="E47" s="13">
        <v>0.18714555765595464</v>
      </c>
      <c r="F47" s="12">
        <v>538</v>
      </c>
      <c r="G47" s="13">
        <v>0.18654646324549237</v>
      </c>
      <c r="H47" s="14">
        <v>-0.26394052044609662</v>
      </c>
      <c r="I47" s="12">
        <v>276</v>
      </c>
      <c r="J47" s="14">
        <v>0.43478260869565211</v>
      </c>
      <c r="K47" s="12">
        <v>4074</v>
      </c>
      <c r="L47" s="13">
        <v>0.18844534899856608</v>
      </c>
      <c r="M47" s="12">
        <v>4376</v>
      </c>
      <c r="N47" s="13">
        <v>0.21051618800211672</v>
      </c>
      <c r="O47" s="14">
        <v>-6.9012797074954335E-2</v>
      </c>
    </row>
    <row r="48" spans="2:15" ht="14.4" thickBot="1">
      <c r="B48" s="60"/>
      <c r="C48" s="61" t="s">
        <v>10</v>
      </c>
      <c r="D48" s="17">
        <v>385</v>
      </c>
      <c r="E48" s="18">
        <v>0.18194706994328921</v>
      </c>
      <c r="F48" s="17">
        <v>396</v>
      </c>
      <c r="G48" s="18">
        <v>0.13730929264909847</v>
      </c>
      <c r="H48" s="19">
        <v>-2.777777777777779E-2</v>
      </c>
      <c r="I48" s="17">
        <v>242</v>
      </c>
      <c r="J48" s="19">
        <v>0.59090909090909083</v>
      </c>
      <c r="K48" s="17">
        <v>3623</v>
      </c>
      <c r="L48" s="18">
        <v>0.16758406956843516</v>
      </c>
      <c r="M48" s="17">
        <v>2423</v>
      </c>
      <c r="N48" s="18">
        <v>0.11656323663828354</v>
      </c>
      <c r="O48" s="19">
        <v>0.49525381758151044</v>
      </c>
    </row>
    <row r="49" spans="2:15" ht="14.4" thickBot="1">
      <c r="B49" s="60"/>
      <c r="C49" s="62" t="s">
        <v>4</v>
      </c>
      <c r="D49" s="12">
        <v>341</v>
      </c>
      <c r="E49" s="13">
        <v>0.16115311909262761</v>
      </c>
      <c r="F49" s="12">
        <v>347</v>
      </c>
      <c r="G49" s="13">
        <v>0.12031900138696255</v>
      </c>
      <c r="H49" s="14">
        <v>-1.729106628242072E-2</v>
      </c>
      <c r="I49" s="12">
        <v>185</v>
      </c>
      <c r="J49" s="14">
        <v>0.84324324324324329</v>
      </c>
      <c r="K49" s="12">
        <v>2602</v>
      </c>
      <c r="L49" s="13">
        <v>0.12035709329756233</v>
      </c>
      <c r="M49" s="12">
        <v>2587</v>
      </c>
      <c r="N49" s="13">
        <v>0.12445278298936835</v>
      </c>
      <c r="O49" s="14">
        <v>5.7982218786238882E-3</v>
      </c>
    </row>
    <row r="50" spans="2:15" ht="14.4" thickBot="1">
      <c r="B50" s="60"/>
      <c r="C50" s="63" t="s">
        <v>11</v>
      </c>
      <c r="D50" s="17">
        <v>97</v>
      </c>
      <c r="E50" s="18">
        <v>4.5841209829867675E-2</v>
      </c>
      <c r="F50" s="17">
        <v>139</v>
      </c>
      <c r="G50" s="18">
        <v>4.8196948682385575E-2</v>
      </c>
      <c r="H50" s="19">
        <v>-0.30215827338129497</v>
      </c>
      <c r="I50" s="17">
        <v>134</v>
      </c>
      <c r="J50" s="19">
        <v>-0.27611940298507465</v>
      </c>
      <c r="K50" s="17">
        <v>1165</v>
      </c>
      <c r="L50" s="18">
        <v>5.3887783893797121E-2</v>
      </c>
      <c r="M50" s="17">
        <v>1079</v>
      </c>
      <c r="N50" s="18">
        <v>5.1907442151344588E-2</v>
      </c>
      <c r="O50" s="19">
        <v>7.9703429101019463E-2</v>
      </c>
    </row>
    <row r="51" spans="2:15" ht="14.4" thickBot="1">
      <c r="B51" s="60"/>
      <c r="C51" s="11" t="s">
        <v>12</v>
      </c>
      <c r="D51" s="12">
        <v>123</v>
      </c>
      <c r="E51" s="13">
        <v>5.8128544423440454E-2</v>
      </c>
      <c r="F51" s="12">
        <v>82</v>
      </c>
      <c r="G51" s="13">
        <v>2.8432732316227463E-2</v>
      </c>
      <c r="H51" s="14">
        <v>0.5</v>
      </c>
      <c r="I51" s="12">
        <v>56</v>
      </c>
      <c r="J51" s="14">
        <v>1.1964285714285716</v>
      </c>
      <c r="K51" s="12">
        <v>891</v>
      </c>
      <c r="L51" s="13">
        <v>4.1213747166843978E-2</v>
      </c>
      <c r="M51" s="12">
        <v>533</v>
      </c>
      <c r="N51" s="13">
        <v>2.564102564102564E-2</v>
      </c>
      <c r="O51" s="14">
        <v>0.6716697936210132</v>
      </c>
    </row>
    <row r="52" spans="2:15" ht="14.4" thickBot="1">
      <c r="B52" s="60"/>
      <c r="C52" s="63" t="s">
        <v>57</v>
      </c>
      <c r="D52" s="17">
        <v>18</v>
      </c>
      <c r="E52" s="18">
        <v>8.5066162570888466E-3</v>
      </c>
      <c r="F52" s="17">
        <v>74</v>
      </c>
      <c r="G52" s="18">
        <v>2.5658807212205269E-2</v>
      </c>
      <c r="H52" s="19">
        <v>-0.7567567567567568</v>
      </c>
      <c r="I52" s="17">
        <v>28</v>
      </c>
      <c r="J52" s="19">
        <v>-0.3571428571428571</v>
      </c>
      <c r="K52" s="17">
        <v>431</v>
      </c>
      <c r="L52" s="18">
        <v>1.9936167260280309E-2</v>
      </c>
      <c r="M52" s="17">
        <v>514</v>
      </c>
      <c r="N52" s="18">
        <v>2.4726992832058498E-2</v>
      </c>
      <c r="O52" s="19">
        <v>-0.16147859922178986</v>
      </c>
    </row>
    <row r="53" spans="2:15" ht="14.4" thickBot="1">
      <c r="B53" s="64"/>
      <c r="C53" s="11" t="s">
        <v>28</v>
      </c>
      <c r="D53" s="12">
        <v>0</v>
      </c>
      <c r="E53" s="13">
        <v>0</v>
      </c>
      <c r="F53" s="12">
        <v>0</v>
      </c>
      <c r="G53" s="13">
        <v>0</v>
      </c>
      <c r="H53" s="14"/>
      <c r="I53" s="12">
        <v>0</v>
      </c>
      <c r="J53" s="14"/>
      <c r="K53" s="12">
        <v>3</v>
      </c>
      <c r="L53" s="13">
        <v>1.3876682547758916E-4</v>
      </c>
      <c r="M53" s="12">
        <v>1</v>
      </c>
      <c r="N53" s="13">
        <v>4.8106989945639104E-5</v>
      </c>
      <c r="O53" s="14">
        <v>2</v>
      </c>
    </row>
    <row r="54" spans="2:15" ht="14.4" thickBot="1">
      <c r="B54" s="20" t="s">
        <v>6</v>
      </c>
      <c r="C54" s="20" t="s">
        <v>29</v>
      </c>
      <c r="D54" s="21">
        <v>2116</v>
      </c>
      <c r="E54" s="22">
        <v>1</v>
      </c>
      <c r="F54" s="21">
        <v>2883</v>
      </c>
      <c r="G54" s="22">
        <v>0.99965325936199723</v>
      </c>
      <c r="H54" s="23">
        <v>-0.26604231703087067</v>
      </c>
      <c r="I54" s="21">
        <v>1669</v>
      </c>
      <c r="J54" s="22">
        <v>0.26782504493708803</v>
      </c>
      <c r="K54" s="21">
        <v>21608</v>
      </c>
      <c r="L54" s="22">
        <v>0.99949118830658246</v>
      </c>
      <c r="M54" s="21">
        <v>20781</v>
      </c>
      <c r="N54" s="22">
        <v>0.99971135806032607</v>
      </c>
      <c r="O54" s="23">
        <v>3.9795967470285465E-2</v>
      </c>
    </row>
    <row r="55" spans="2:15" ht="14.4" thickBot="1">
      <c r="B55" s="20" t="s">
        <v>46</v>
      </c>
      <c r="C55" s="20" t="s">
        <v>29</v>
      </c>
      <c r="D55" s="21">
        <v>0</v>
      </c>
      <c r="E55" s="22">
        <v>1</v>
      </c>
      <c r="F55" s="21">
        <v>1</v>
      </c>
      <c r="G55" s="22">
        <v>1</v>
      </c>
      <c r="H55" s="23">
        <v>-1</v>
      </c>
      <c r="I55" s="21">
        <v>1</v>
      </c>
      <c r="J55" s="22">
        <v>-1</v>
      </c>
      <c r="K55" s="21">
        <v>9</v>
      </c>
      <c r="L55" s="22">
        <v>1</v>
      </c>
      <c r="M55" s="21">
        <v>5</v>
      </c>
      <c r="N55" s="22">
        <v>1</v>
      </c>
      <c r="O55" s="23">
        <v>0.8</v>
      </c>
    </row>
    <row r="56" spans="2:15" ht="14.4" thickBot="1">
      <c r="B56" s="78"/>
      <c r="C56" s="79" t="s">
        <v>29</v>
      </c>
      <c r="D56" s="24">
        <v>2116</v>
      </c>
      <c r="E56" s="25">
        <v>1</v>
      </c>
      <c r="F56" s="24">
        <v>2884</v>
      </c>
      <c r="G56" s="25">
        <v>1</v>
      </c>
      <c r="H56" s="26">
        <v>-0.26629680998613037</v>
      </c>
      <c r="I56" s="24">
        <v>1670</v>
      </c>
      <c r="J56" s="26">
        <v>0.26706586826347301</v>
      </c>
      <c r="K56" s="24">
        <v>21619</v>
      </c>
      <c r="L56" s="25">
        <v>1</v>
      </c>
      <c r="M56" s="24">
        <v>20787</v>
      </c>
      <c r="N56" s="25">
        <v>1</v>
      </c>
      <c r="O56" s="26">
        <v>4.0025015634771677E-2</v>
      </c>
    </row>
    <row r="57" spans="2:15">
      <c r="B57" s="66" t="s">
        <v>38</v>
      </c>
      <c r="C57" s="31"/>
      <c r="D57" s="31"/>
      <c r="E57" s="31"/>
      <c r="F57" s="31"/>
      <c r="G57" s="31"/>
      <c r="H57" s="31"/>
      <c r="I57" s="71"/>
      <c r="J57" s="31"/>
      <c r="K57" s="31"/>
      <c r="L57" s="31"/>
      <c r="M57" s="31"/>
      <c r="N57" s="31"/>
      <c r="O57" s="31"/>
    </row>
    <row r="58" spans="2:1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2:15">
      <c r="B59" s="105" t="s">
        <v>44</v>
      </c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57"/>
    </row>
    <row r="60" spans="2:15" ht="14.4" thickBot="1">
      <c r="B60" s="111" t="s">
        <v>45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58" t="s">
        <v>31</v>
      </c>
    </row>
    <row r="61" spans="2:15">
      <c r="B61" s="96" t="s">
        <v>20</v>
      </c>
      <c r="C61" s="98" t="s">
        <v>1</v>
      </c>
      <c r="D61" s="100" t="s">
        <v>87</v>
      </c>
      <c r="E61" s="100"/>
      <c r="F61" s="100"/>
      <c r="G61" s="100"/>
      <c r="H61" s="101"/>
      <c r="I61" s="104" t="s">
        <v>89</v>
      </c>
      <c r="J61" s="101"/>
      <c r="K61" s="104" t="s">
        <v>92</v>
      </c>
      <c r="L61" s="100"/>
      <c r="M61" s="100"/>
      <c r="N61" s="100"/>
      <c r="O61" s="109"/>
    </row>
    <row r="62" spans="2:15" ht="14.4" thickBot="1">
      <c r="B62" s="97"/>
      <c r="C62" s="99"/>
      <c r="D62" s="107" t="s">
        <v>88</v>
      </c>
      <c r="E62" s="107"/>
      <c r="F62" s="107"/>
      <c r="G62" s="107"/>
      <c r="H62" s="110"/>
      <c r="I62" s="106" t="s">
        <v>86</v>
      </c>
      <c r="J62" s="110"/>
      <c r="K62" s="106" t="s">
        <v>93</v>
      </c>
      <c r="L62" s="107"/>
      <c r="M62" s="107"/>
      <c r="N62" s="107"/>
      <c r="O62" s="108"/>
    </row>
    <row r="63" spans="2:15" ht="15" customHeight="1">
      <c r="B63" s="97"/>
      <c r="C63" s="99"/>
      <c r="D63" s="92">
        <v>2023</v>
      </c>
      <c r="E63" s="93"/>
      <c r="F63" s="92">
        <v>2022</v>
      </c>
      <c r="G63" s="93"/>
      <c r="H63" s="82" t="s">
        <v>21</v>
      </c>
      <c r="I63" s="102">
        <v>2023</v>
      </c>
      <c r="J63" s="102" t="s">
        <v>90</v>
      </c>
      <c r="K63" s="92">
        <v>2023</v>
      </c>
      <c r="L63" s="93"/>
      <c r="M63" s="92">
        <v>2022</v>
      </c>
      <c r="N63" s="93"/>
      <c r="O63" s="82" t="s">
        <v>21</v>
      </c>
    </row>
    <row r="64" spans="2:15" ht="14.4" customHeight="1" thickBot="1">
      <c r="B64" s="84" t="s">
        <v>20</v>
      </c>
      <c r="C64" s="86" t="s">
        <v>23</v>
      </c>
      <c r="D64" s="94"/>
      <c r="E64" s="95"/>
      <c r="F64" s="94"/>
      <c r="G64" s="95"/>
      <c r="H64" s="83"/>
      <c r="I64" s="103"/>
      <c r="J64" s="103"/>
      <c r="K64" s="94"/>
      <c r="L64" s="95"/>
      <c r="M64" s="94"/>
      <c r="N64" s="95"/>
      <c r="O64" s="83"/>
    </row>
    <row r="65" spans="2:15" ht="15" customHeight="1">
      <c r="B65" s="84"/>
      <c r="C65" s="86"/>
      <c r="D65" s="4" t="s">
        <v>24</v>
      </c>
      <c r="E65" s="5" t="s">
        <v>2</v>
      </c>
      <c r="F65" s="4" t="s">
        <v>24</v>
      </c>
      <c r="G65" s="5" t="s">
        <v>2</v>
      </c>
      <c r="H65" s="88" t="s">
        <v>25</v>
      </c>
      <c r="I65" s="6" t="s">
        <v>24</v>
      </c>
      <c r="J65" s="90" t="s">
        <v>91</v>
      </c>
      <c r="K65" s="4" t="s">
        <v>24</v>
      </c>
      <c r="L65" s="5" t="s">
        <v>2</v>
      </c>
      <c r="M65" s="4" t="s">
        <v>24</v>
      </c>
      <c r="N65" s="5" t="s">
        <v>2</v>
      </c>
      <c r="O65" s="88" t="s">
        <v>25</v>
      </c>
    </row>
    <row r="66" spans="2:15" ht="14.25" customHeight="1" thickBot="1">
      <c r="B66" s="85"/>
      <c r="C66" s="87"/>
      <c r="D66" s="7" t="s">
        <v>26</v>
      </c>
      <c r="E66" s="8" t="s">
        <v>27</v>
      </c>
      <c r="F66" s="7" t="s">
        <v>26</v>
      </c>
      <c r="G66" s="8" t="s">
        <v>27</v>
      </c>
      <c r="H66" s="89"/>
      <c r="I66" s="9" t="s">
        <v>26</v>
      </c>
      <c r="J66" s="91"/>
      <c r="K66" s="7" t="s">
        <v>26</v>
      </c>
      <c r="L66" s="8" t="s">
        <v>27</v>
      </c>
      <c r="M66" s="7" t="s">
        <v>26</v>
      </c>
      <c r="N66" s="8" t="s">
        <v>27</v>
      </c>
      <c r="O66" s="89"/>
    </row>
    <row r="67" spans="2:15" ht="14.4" thickBot="1">
      <c r="B67" s="59"/>
      <c r="C67" s="11" t="s">
        <v>12</v>
      </c>
      <c r="D67" s="12">
        <v>130</v>
      </c>
      <c r="E67" s="13">
        <v>0.52</v>
      </c>
      <c r="F67" s="12">
        <v>119</v>
      </c>
      <c r="G67" s="13">
        <v>0.50423728813559321</v>
      </c>
      <c r="H67" s="14">
        <v>9.243697478991586E-2</v>
      </c>
      <c r="I67" s="12">
        <v>124</v>
      </c>
      <c r="J67" s="14">
        <v>4.8387096774193505E-2</v>
      </c>
      <c r="K67" s="12">
        <v>1511</v>
      </c>
      <c r="L67" s="13">
        <v>0.53467799009200279</v>
      </c>
      <c r="M67" s="12">
        <v>1136</v>
      </c>
      <c r="N67" s="13">
        <v>0.55252918287937747</v>
      </c>
      <c r="O67" s="14">
        <v>0.33010563380281699</v>
      </c>
    </row>
    <row r="68" spans="2:15" ht="14.4" thickBot="1">
      <c r="B68" s="60"/>
      <c r="C68" s="16" t="s">
        <v>4</v>
      </c>
      <c r="D68" s="17">
        <v>41</v>
      </c>
      <c r="E68" s="18">
        <v>0.16400000000000001</v>
      </c>
      <c r="F68" s="17">
        <v>20</v>
      </c>
      <c r="G68" s="18">
        <v>8.4745762711864403E-2</v>
      </c>
      <c r="H68" s="19">
        <v>1.0499999999999998</v>
      </c>
      <c r="I68" s="17">
        <v>18</v>
      </c>
      <c r="J68" s="19">
        <v>1.2777777777777777</v>
      </c>
      <c r="K68" s="17">
        <v>334</v>
      </c>
      <c r="L68" s="18">
        <v>0.11818825194621373</v>
      </c>
      <c r="M68" s="17">
        <v>209</v>
      </c>
      <c r="N68" s="18">
        <v>0.10165369649805447</v>
      </c>
      <c r="O68" s="19">
        <v>0.59808612440191378</v>
      </c>
    </row>
    <row r="69" spans="2:15" ht="14.4" thickBot="1">
      <c r="B69" s="60"/>
      <c r="C69" s="11" t="s">
        <v>9</v>
      </c>
      <c r="D69" s="12">
        <v>17</v>
      </c>
      <c r="E69" s="13">
        <v>6.8000000000000005E-2</v>
      </c>
      <c r="F69" s="12">
        <v>37</v>
      </c>
      <c r="G69" s="13">
        <v>0.15677966101694915</v>
      </c>
      <c r="H69" s="14">
        <v>-0.54054054054054057</v>
      </c>
      <c r="I69" s="12"/>
      <c r="J69" s="14"/>
      <c r="K69" s="12">
        <v>329</v>
      </c>
      <c r="L69" s="13">
        <v>0.11641896673743808</v>
      </c>
      <c r="M69" s="12">
        <v>299</v>
      </c>
      <c r="N69" s="13">
        <v>0.14542801556420235</v>
      </c>
      <c r="O69" s="14">
        <v>0.10033444816053505</v>
      </c>
    </row>
    <row r="70" spans="2:15" ht="14.4" customHeight="1" thickBot="1">
      <c r="B70" s="60"/>
      <c r="C70" s="61" t="s">
        <v>36</v>
      </c>
      <c r="D70" s="17">
        <v>20</v>
      </c>
      <c r="E70" s="18">
        <v>0.08</v>
      </c>
      <c r="F70" s="17">
        <v>15</v>
      </c>
      <c r="G70" s="18">
        <v>6.3559322033898302E-2</v>
      </c>
      <c r="H70" s="19">
        <v>0.33333333333333326</v>
      </c>
      <c r="I70" s="17"/>
      <c r="J70" s="19"/>
      <c r="K70" s="17">
        <v>252</v>
      </c>
      <c r="L70" s="18">
        <v>8.9171974522292988E-2</v>
      </c>
      <c r="M70" s="17">
        <v>145</v>
      </c>
      <c r="N70" s="18">
        <v>7.0525291828793774E-2</v>
      </c>
      <c r="O70" s="19">
        <v>0.73793103448275854</v>
      </c>
    </row>
    <row r="71" spans="2:15" ht="14.4" customHeight="1" thickBot="1">
      <c r="B71" s="60"/>
      <c r="C71" s="62" t="s">
        <v>3</v>
      </c>
      <c r="D71" s="12">
        <v>6</v>
      </c>
      <c r="E71" s="13">
        <v>2.4E-2</v>
      </c>
      <c r="F71" s="12">
        <v>17</v>
      </c>
      <c r="G71" s="13">
        <v>7.2033898305084748E-2</v>
      </c>
      <c r="H71" s="14">
        <v>-0.64705882352941169</v>
      </c>
      <c r="I71" s="12">
        <v>7</v>
      </c>
      <c r="J71" s="14">
        <v>-0.1428571428571429</v>
      </c>
      <c r="K71" s="12">
        <v>104</v>
      </c>
      <c r="L71" s="13">
        <v>3.680113234253362E-2</v>
      </c>
      <c r="M71" s="12">
        <v>113</v>
      </c>
      <c r="N71" s="13">
        <v>5.4961089494163423E-2</v>
      </c>
      <c r="O71" s="14">
        <v>-7.9646017699115057E-2</v>
      </c>
    </row>
    <row r="72" spans="2:15" ht="14.4" customHeight="1" thickBot="1">
      <c r="B72" s="60"/>
      <c r="C72" s="63" t="s">
        <v>11</v>
      </c>
      <c r="D72" s="17">
        <v>13</v>
      </c>
      <c r="E72" s="18">
        <v>5.1999999999999998E-2</v>
      </c>
      <c r="F72" s="17">
        <v>20</v>
      </c>
      <c r="G72" s="18">
        <v>8.4745762711864403E-2</v>
      </c>
      <c r="H72" s="19">
        <v>-0.35</v>
      </c>
      <c r="I72" s="17">
        <v>10</v>
      </c>
      <c r="J72" s="19">
        <v>0.30000000000000004</v>
      </c>
      <c r="K72" s="17">
        <v>83</v>
      </c>
      <c r="L72" s="18">
        <v>2.9370134465675869E-2</v>
      </c>
      <c r="M72" s="17">
        <v>57</v>
      </c>
      <c r="N72" s="18">
        <v>2.772373540856031E-2</v>
      </c>
      <c r="O72" s="19">
        <v>0.45614035087719307</v>
      </c>
    </row>
    <row r="73" spans="2:15" ht="14.4" customHeight="1" thickBot="1">
      <c r="B73" s="60"/>
      <c r="C73" s="11" t="s">
        <v>8</v>
      </c>
      <c r="D73" s="12">
        <v>6</v>
      </c>
      <c r="E73" s="13">
        <v>2.4E-2</v>
      </c>
      <c r="F73" s="12">
        <v>1</v>
      </c>
      <c r="G73" s="13">
        <v>4.2372881355932203E-3</v>
      </c>
      <c r="H73" s="14">
        <v>5</v>
      </c>
      <c r="I73" s="12">
        <v>6</v>
      </c>
      <c r="J73" s="14">
        <v>0</v>
      </c>
      <c r="K73" s="12">
        <v>49</v>
      </c>
      <c r="L73" s="13">
        <v>1.7338995046001414E-2</v>
      </c>
      <c r="M73" s="12">
        <v>16</v>
      </c>
      <c r="N73" s="13">
        <v>7.7821011673151752E-3</v>
      </c>
      <c r="O73" s="14">
        <v>2.0625</v>
      </c>
    </row>
    <row r="74" spans="2:15" ht="14.4" thickBot="1">
      <c r="B74" s="60"/>
      <c r="C74" s="63" t="s">
        <v>28</v>
      </c>
      <c r="D74" s="17">
        <v>17</v>
      </c>
      <c r="E74" s="18">
        <v>6.8000000000000019E-2</v>
      </c>
      <c r="F74" s="17">
        <v>7</v>
      </c>
      <c r="G74" s="18">
        <v>2.9661016949152543E-2</v>
      </c>
      <c r="H74" s="19">
        <v>1.4285714285714284</v>
      </c>
      <c r="I74" s="17">
        <v>15</v>
      </c>
      <c r="J74" s="19">
        <v>0.1333333333333333</v>
      </c>
      <c r="K74" s="17">
        <v>164</v>
      </c>
      <c r="L74" s="18">
        <v>5.8032554847841471E-2</v>
      </c>
      <c r="M74" s="17">
        <v>81</v>
      </c>
      <c r="N74" s="18">
        <v>3.9396887159533073E-2</v>
      </c>
      <c r="O74" s="19">
        <v>1.0246913580246915</v>
      </c>
    </row>
    <row r="75" spans="2:15" ht="15" customHeight="1" thickBot="1">
      <c r="B75" s="20" t="s">
        <v>5</v>
      </c>
      <c r="C75" s="20" t="s">
        <v>29</v>
      </c>
      <c r="D75" s="21">
        <v>250</v>
      </c>
      <c r="E75" s="22">
        <v>1</v>
      </c>
      <c r="F75" s="21">
        <v>236</v>
      </c>
      <c r="G75" s="22">
        <v>1</v>
      </c>
      <c r="H75" s="23">
        <v>5.9322033898305149E-2</v>
      </c>
      <c r="I75" s="21">
        <v>180</v>
      </c>
      <c r="J75" s="22">
        <v>-5.7666922683051718</v>
      </c>
      <c r="K75" s="21">
        <v>2826</v>
      </c>
      <c r="L75" s="22">
        <v>0.99999999999999989</v>
      </c>
      <c r="M75" s="21">
        <v>2056</v>
      </c>
      <c r="N75" s="22">
        <v>0.99999999999999989</v>
      </c>
      <c r="O75" s="23">
        <v>0.3745136186770428</v>
      </c>
    </row>
    <row r="76" spans="2:15" ht="14.4" thickBot="1">
      <c r="B76" s="59"/>
      <c r="C76" s="11" t="s">
        <v>8</v>
      </c>
      <c r="D76" s="12">
        <v>93</v>
      </c>
      <c r="E76" s="13">
        <v>0.1953781512605042</v>
      </c>
      <c r="F76" s="12">
        <v>142</v>
      </c>
      <c r="G76" s="13">
        <v>0.26792452830188679</v>
      </c>
      <c r="H76" s="14">
        <v>-0.34507042253521125</v>
      </c>
      <c r="I76" s="12">
        <v>67</v>
      </c>
      <c r="J76" s="14">
        <v>0.38805970149253732</v>
      </c>
      <c r="K76" s="12">
        <v>1124</v>
      </c>
      <c r="L76" s="13">
        <v>0.22570281124497993</v>
      </c>
      <c r="M76" s="12">
        <v>1066</v>
      </c>
      <c r="N76" s="13">
        <v>0.22329283619606199</v>
      </c>
      <c r="O76" s="14">
        <v>5.4409005628517804E-2</v>
      </c>
    </row>
    <row r="77" spans="2:15" ht="15" customHeight="1" thickBot="1">
      <c r="B77" s="60"/>
      <c r="C77" s="16" t="s">
        <v>4</v>
      </c>
      <c r="D77" s="17">
        <v>83</v>
      </c>
      <c r="E77" s="18">
        <v>0.17436974789915966</v>
      </c>
      <c r="F77" s="17">
        <v>45</v>
      </c>
      <c r="G77" s="18">
        <v>8.4905660377358486E-2</v>
      </c>
      <c r="H77" s="19">
        <v>0.84444444444444455</v>
      </c>
      <c r="I77" s="17">
        <v>42</v>
      </c>
      <c r="J77" s="19">
        <v>0.97619047619047628</v>
      </c>
      <c r="K77" s="17">
        <v>925</v>
      </c>
      <c r="L77" s="18">
        <v>0.18574297188755021</v>
      </c>
      <c r="M77" s="17">
        <v>797</v>
      </c>
      <c r="N77" s="18">
        <v>0.16694595726853792</v>
      </c>
      <c r="O77" s="19">
        <v>0.16060225846925968</v>
      </c>
    </row>
    <row r="78" spans="2:15" ht="14.4" thickBot="1">
      <c r="B78" s="60"/>
      <c r="C78" s="11" t="s">
        <v>9</v>
      </c>
      <c r="D78" s="12">
        <v>71</v>
      </c>
      <c r="E78" s="13">
        <v>0.14915966386554622</v>
      </c>
      <c r="F78" s="12">
        <v>100</v>
      </c>
      <c r="G78" s="13">
        <v>0.18867924528301888</v>
      </c>
      <c r="H78" s="14">
        <v>-0.29000000000000004</v>
      </c>
      <c r="I78" s="12">
        <v>60</v>
      </c>
      <c r="J78" s="14">
        <v>0.18333333333333335</v>
      </c>
      <c r="K78" s="12">
        <v>828</v>
      </c>
      <c r="L78" s="13">
        <v>0.16626506024096385</v>
      </c>
      <c r="M78" s="12">
        <v>922</v>
      </c>
      <c r="N78" s="13">
        <v>0.19312945119396732</v>
      </c>
      <c r="O78" s="14">
        <v>-0.10195227765726678</v>
      </c>
    </row>
    <row r="79" spans="2:15" ht="15" customHeight="1" thickBot="1">
      <c r="B79" s="60"/>
      <c r="C79" s="61" t="s">
        <v>10</v>
      </c>
      <c r="D79" s="17">
        <v>87</v>
      </c>
      <c r="E79" s="18">
        <v>0.18277310924369747</v>
      </c>
      <c r="F79" s="17">
        <v>104</v>
      </c>
      <c r="G79" s="18">
        <v>0.19622641509433963</v>
      </c>
      <c r="H79" s="19">
        <v>-0.16346153846153844</v>
      </c>
      <c r="I79" s="17">
        <v>35</v>
      </c>
      <c r="J79" s="19">
        <v>1.4857142857142858</v>
      </c>
      <c r="K79" s="17">
        <v>753</v>
      </c>
      <c r="L79" s="18">
        <v>0.15120481927710844</v>
      </c>
      <c r="M79" s="17">
        <v>800</v>
      </c>
      <c r="N79" s="18">
        <v>0.16757436112274823</v>
      </c>
      <c r="O79" s="19">
        <v>-5.8749999999999969E-2</v>
      </c>
    </row>
    <row r="80" spans="2:15" ht="14.4" thickBot="1">
      <c r="B80" s="60"/>
      <c r="C80" s="62" t="s">
        <v>3</v>
      </c>
      <c r="D80" s="12">
        <v>51</v>
      </c>
      <c r="E80" s="13">
        <v>0.10714285714285714</v>
      </c>
      <c r="F80" s="12">
        <v>70</v>
      </c>
      <c r="G80" s="13">
        <v>0.13207547169811321</v>
      </c>
      <c r="H80" s="14">
        <v>-0.27142857142857146</v>
      </c>
      <c r="I80" s="12">
        <v>28</v>
      </c>
      <c r="J80" s="14">
        <v>0.8214285714285714</v>
      </c>
      <c r="K80" s="12">
        <v>549</v>
      </c>
      <c r="L80" s="13">
        <v>0.11024096385542169</v>
      </c>
      <c r="M80" s="12">
        <v>592</v>
      </c>
      <c r="N80" s="13">
        <v>0.12400502723083369</v>
      </c>
      <c r="O80" s="14">
        <v>-7.2635135135135087E-2</v>
      </c>
    </row>
    <row r="81" spans="2:15" ht="15" customHeight="1" thickBot="1">
      <c r="B81" s="60"/>
      <c r="C81" s="63" t="s">
        <v>11</v>
      </c>
      <c r="D81" s="17">
        <v>67</v>
      </c>
      <c r="E81" s="18">
        <v>0.1407563025210084</v>
      </c>
      <c r="F81" s="17">
        <v>52</v>
      </c>
      <c r="G81" s="18">
        <v>9.8113207547169817E-2</v>
      </c>
      <c r="H81" s="19">
        <v>0.28846153846153855</v>
      </c>
      <c r="I81" s="17">
        <v>32</v>
      </c>
      <c r="J81" s="19">
        <v>1.09375</v>
      </c>
      <c r="K81" s="17">
        <v>517</v>
      </c>
      <c r="L81" s="18">
        <v>0.10381526104417671</v>
      </c>
      <c r="M81" s="17">
        <v>442</v>
      </c>
      <c r="N81" s="18">
        <v>9.258483452031839E-2</v>
      </c>
      <c r="O81" s="19">
        <v>0.1696832579185521</v>
      </c>
    </row>
    <row r="82" spans="2:15" ht="15" customHeight="1" thickBot="1">
      <c r="B82" s="60"/>
      <c r="C82" s="11" t="s">
        <v>12</v>
      </c>
      <c r="D82" s="12">
        <v>21</v>
      </c>
      <c r="E82" s="13">
        <v>4.4117647058823532E-2</v>
      </c>
      <c r="F82" s="12">
        <v>15</v>
      </c>
      <c r="G82" s="13">
        <v>2.8301886792452831E-2</v>
      </c>
      <c r="H82" s="14">
        <v>0.39999999999999991</v>
      </c>
      <c r="I82" s="12">
        <v>9</v>
      </c>
      <c r="J82" s="14">
        <v>1.3333333333333335</v>
      </c>
      <c r="K82" s="12">
        <v>232</v>
      </c>
      <c r="L82" s="13">
        <v>4.6586345381526104E-2</v>
      </c>
      <c r="M82" s="12">
        <v>123</v>
      </c>
      <c r="N82" s="13">
        <v>2.5764558022622539E-2</v>
      </c>
      <c r="O82" s="14">
        <v>0.88617886178861793</v>
      </c>
    </row>
    <row r="83" spans="2:15" ht="15" customHeight="1" thickBot="1">
      <c r="B83" s="60"/>
      <c r="C83" s="63" t="s">
        <v>28</v>
      </c>
      <c r="D83" s="17">
        <v>3</v>
      </c>
      <c r="E83" s="18">
        <v>6.3025210084033615E-3</v>
      </c>
      <c r="F83" s="17">
        <v>2</v>
      </c>
      <c r="G83" s="18">
        <v>3.7735849056603774E-3</v>
      </c>
      <c r="H83" s="19">
        <v>0.5</v>
      </c>
      <c r="I83" s="17">
        <v>4</v>
      </c>
      <c r="J83" s="19">
        <v>-0.25</v>
      </c>
      <c r="K83" s="17">
        <v>52</v>
      </c>
      <c r="L83" s="18">
        <v>1.0441767068273093E-2</v>
      </c>
      <c r="M83" s="17">
        <v>32</v>
      </c>
      <c r="N83" s="18">
        <v>6.7029744449099288E-3</v>
      </c>
      <c r="O83" s="19">
        <v>0.625</v>
      </c>
    </row>
    <row r="84" spans="2:15" ht="15" customHeight="1" thickBot="1">
      <c r="B84" s="20" t="s">
        <v>6</v>
      </c>
      <c r="C84" s="20" t="s">
        <v>29</v>
      </c>
      <c r="D84" s="21">
        <v>476</v>
      </c>
      <c r="E84" s="22">
        <v>1</v>
      </c>
      <c r="F84" s="21">
        <v>530</v>
      </c>
      <c r="G84" s="22">
        <v>1</v>
      </c>
      <c r="H84" s="23">
        <v>-0.10188679245283017</v>
      </c>
      <c r="I84" s="21">
        <v>277</v>
      </c>
      <c r="J84" s="22">
        <v>0.71841155234657039</v>
      </c>
      <c r="K84" s="21">
        <v>4980</v>
      </c>
      <c r="L84" s="22">
        <v>1</v>
      </c>
      <c r="M84" s="21">
        <v>4774</v>
      </c>
      <c r="N84" s="22">
        <v>1</v>
      </c>
      <c r="O84" s="23">
        <v>4.3150397989107692E-2</v>
      </c>
    </row>
    <row r="85" spans="2:15" ht="14.4" thickBot="1">
      <c r="B85" s="20" t="s">
        <v>46</v>
      </c>
      <c r="C85" s="20" t="s">
        <v>29</v>
      </c>
      <c r="D85" s="21">
        <v>1</v>
      </c>
      <c r="E85" s="22">
        <v>1</v>
      </c>
      <c r="F85" s="21">
        <v>1</v>
      </c>
      <c r="G85" s="22">
        <v>1</v>
      </c>
      <c r="H85" s="23">
        <v>0</v>
      </c>
      <c r="I85" s="21">
        <v>0</v>
      </c>
      <c r="J85" s="22"/>
      <c r="K85" s="21">
        <v>14</v>
      </c>
      <c r="L85" s="22">
        <v>1</v>
      </c>
      <c r="M85" s="21">
        <v>13</v>
      </c>
      <c r="N85" s="22">
        <v>1</v>
      </c>
      <c r="O85" s="23">
        <v>7.6923076923076872E-2</v>
      </c>
    </row>
    <row r="86" spans="2:15" ht="15" customHeight="1" thickBot="1">
      <c r="B86" s="78"/>
      <c r="C86" s="79" t="s">
        <v>29</v>
      </c>
      <c r="D86" s="24">
        <v>727</v>
      </c>
      <c r="E86" s="25">
        <v>1</v>
      </c>
      <c r="F86" s="24">
        <v>767</v>
      </c>
      <c r="G86" s="25">
        <v>1</v>
      </c>
      <c r="H86" s="26">
        <v>-5.2151238591916504E-2</v>
      </c>
      <c r="I86" s="24">
        <v>476</v>
      </c>
      <c r="J86" s="26">
        <v>0.5273109243697478</v>
      </c>
      <c r="K86" s="24">
        <v>7820</v>
      </c>
      <c r="L86" s="25">
        <v>1</v>
      </c>
      <c r="M86" s="24">
        <v>6843</v>
      </c>
      <c r="N86" s="25">
        <v>1</v>
      </c>
      <c r="O86" s="26">
        <v>0.14277363729358461</v>
      </c>
    </row>
    <row r="87" spans="2:15">
      <c r="B87" s="66" t="s">
        <v>38</v>
      </c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</row>
  </sheetData>
  <mergeCells count="72"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B3:N3"/>
    <mergeCell ref="B36:B38"/>
    <mergeCell ref="C36:C38"/>
    <mergeCell ref="D36:H36"/>
    <mergeCell ref="I36:J36"/>
    <mergeCell ref="B39:B41"/>
    <mergeCell ref="C39:C41"/>
    <mergeCell ref="H40:H41"/>
    <mergeCell ref="J40:J41"/>
    <mergeCell ref="K36:O36"/>
    <mergeCell ref="D37:H37"/>
    <mergeCell ref="I37:J37"/>
    <mergeCell ref="K37:O37"/>
    <mergeCell ref="D38:E39"/>
    <mergeCell ref="F38:G39"/>
    <mergeCell ref="H38:H39"/>
    <mergeCell ref="O40:O41"/>
    <mergeCell ref="O38:O39"/>
    <mergeCell ref="I38:I39"/>
    <mergeCell ref="J38:J39"/>
    <mergeCell ref="K38:L39"/>
    <mergeCell ref="M38:N39"/>
  </mergeCells>
  <phoneticPr fontId="4" type="noConversion"/>
  <conditionalFormatting sqref="D10:O17">
    <cfRule type="cellIs" dxfId="47" priority="37" operator="equal">
      <formula>0</formula>
    </cfRule>
  </conditionalFormatting>
  <conditionalFormatting sqref="D19:O27">
    <cfRule type="cellIs" dxfId="46" priority="42" operator="equal">
      <formula>0</formula>
    </cfRule>
  </conditionalFormatting>
  <conditionalFormatting sqref="D42:O43">
    <cfRule type="cellIs" dxfId="45" priority="32" operator="equal">
      <formula>0</formula>
    </cfRule>
  </conditionalFormatting>
  <conditionalFormatting sqref="D45:O53">
    <cfRule type="cellIs" dxfId="44" priority="21" operator="equal">
      <formula>0</formula>
    </cfRule>
  </conditionalFormatting>
  <conditionalFormatting sqref="D67:O74">
    <cfRule type="cellIs" dxfId="43" priority="9" operator="equal">
      <formula>0</formula>
    </cfRule>
  </conditionalFormatting>
  <conditionalFormatting sqref="D76:O83">
    <cfRule type="cellIs" dxfId="42" priority="3" operator="equal">
      <formula>0</formula>
    </cfRule>
  </conditionalFormatting>
  <conditionalFormatting sqref="H42:H55 O42:O55">
    <cfRule type="cellIs" dxfId="41" priority="19" operator="lessThan">
      <formula>0</formula>
    </cfRule>
  </conditionalFormatting>
  <conditionalFormatting sqref="H67:H85 O67:O85">
    <cfRule type="cellIs" dxfId="40" priority="1" operator="lessThan">
      <formula>0</formula>
    </cfRule>
  </conditionalFormatting>
  <conditionalFormatting sqref="J10:J17 H10:H29 O10:O29">
    <cfRule type="cellIs" dxfId="39" priority="41" operator="lessThan">
      <formula>0</formula>
    </cfRule>
  </conditionalFormatting>
  <conditionalFormatting sqref="J19:J27">
    <cfRule type="cellIs" dxfId="38" priority="46" operator="lessThan">
      <formula>0</formula>
    </cfRule>
  </conditionalFormatting>
  <conditionalFormatting sqref="J42:J43">
    <cfRule type="cellIs" dxfId="37" priority="36" operator="lessThan">
      <formula>0</formula>
    </cfRule>
  </conditionalFormatting>
  <conditionalFormatting sqref="J45:J53">
    <cfRule type="cellIs" dxfId="36" priority="25" operator="lessThan">
      <formula>0</formula>
    </cfRule>
  </conditionalFormatting>
  <conditionalFormatting sqref="J67:J74">
    <cfRule type="cellIs" dxfId="35" priority="13" operator="lessThan">
      <formula>0</formula>
    </cfRule>
  </conditionalFormatting>
  <conditionalFormatting sqref="J76:J83">
    <cfRule type="cellIs" dxfId="34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K29" sqref="K29"/>
    </sheetView>
  </sheetViews>
  <sheetFormatPr defaultColWidth="9.109375" defaultRowHeight="13.8"/>
  <cols>
    <col min="1" max="1" width="1.109375" style="40" customWidth="1"/>
    <col min="2" max="2" width="15.44140625" style="40" bestFit="1" customWidth="1"/>
    <col min="3" max="3" width="18.6640625" style="40" customWidth="1"/>
    <col min="4" max="9" width="9" style="40" customWidth="1"/>
    <col min="10" max="10" width="11.88671875" style="40" customWidth="1"/>
    <col min="11" max="14" width="9" style="40" customWidth="1"/>
    <col min="15" max="15" width="11.6640625" style="40" customWidth="1"/>
    <col min="16" max="16384" width="9.109375" style="40"/>
  </cols>
  <sheetData>
    <row r="1" spans="2:15">
      <c r="B1" s="40" t="s">
        <v>7</v>
      </c>
      <c r="E1" s="41"/>
      <c r="O1" s="42">
        <v>45204</v>
      </c>
    </row>
    <row r="2" spans="2:15">
      <c r="B2" s="105" t="s">
        <v>19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57"/>
    </row>
    <row r="3" spans="2:15" ht="14.4" thickBot="1">
      <c r="B3" s="111" t="s">
        <v>81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74" t="s">
        <v>31</v>
      </c>
    </row>
    <row r="4" spans="2:15" ht="14.4" customHeight="1">
      <c r="B4" s="96" t="s">
        <v>20</v>
      </c>
      <c r="C4" s="98" t="s">
        <v>1</v>
      </c>
      <c r="D4" s="100" t="s">
        <v>87</v>
      </c>
      <c r="E4" s="100"/>
      <c r="F4" s="100"/>
      <c r="G4" s="100"/>
      <c r="H4" s="101"/>
      <c r="I4" s="104" t="s">
        <v>89</v>
      </c>
      <c r="J4" s="101"/>
      <c r="K4" s="104" t="s">
        <v>92</v>
      </c>
      <c r="L4" s="100"/>
      <c r="M4" s="100"/>
      <c r="N4" s="100"/>
      <c r="O4" s="109"/>
    </row>
    <row r="5" spans="2:15" ht="14.4" customHeight="1" thickBot="1">
      <c r="B5" s="97"/>
      <c r="C5" s="99"/>
      <c r="D5" s="107" t="s">
        <v>88</v>
      </c>
      <c r="E5" s="107"/>
      <c r="F5" s="107"/>
      <c r="G5" s="107"/>
      <c r="H5" s="110"/>
      <c r="I5" s="106" t="s">
        <v>86</v>
      </c>
      <c r="J5" s="110"/>
      <c r="K5" s="106" t="s">
        <v>93</v>
      </c>
      <c r="L5" s="107"/>
      <c r="M5" s="107"/>
      <c r="N5" s="107"/>
      <c r="O5" s="108"/>
    </row>
    <row r="6" spans="2:15" ht="14.4" customHeight="1">
      <c r="B6" s="97"/>
      <c r="C6" s="99"/>
      <c r="D6" s="92">
        <v>2023</v>
      </c>
      <c r="E6" s="93"/>
      <c r="F6" s="92">
        <v>2022</v>
      </c>
      <c r="G6" s="93"/>
      <c r="H6" s="82" t="s">
        <v>21</v>
      </c>
      <c r="I6" s="102">
        <v>2023</v>
      </c>
      <c r="J6" s="102" t="s">
        <v>90</v>
      </c>
      <c r="K6" s="92">
        <v>2023</v>
      </c>
      <c r="L6" s="93"/>
      <c r="M6" s="92">
        <v>2022</v>
      </c>
      <c r="N6" s="93"/>
      <c r="O6" s="82" t="s">
        <v>21</v>
      </c>
    </row>
    <row r="7" spans="2:15" ht="15" customHeight="1" thickBot="1">
      <c r="B7" s="84" t="s">
        <v>20</v>
      </c>
      <c r="C7" s="86" t="s">
        <v>23</v>
      </c>
      <c r="D7" s="94"/>
      <c r="E7" s="95"/>
      <c r="F7" s="94"/>
      <c r="G7" s="95"/>
      <c r="H7" s="83"/>
      <c r="I7" s="103"/>
      <c r="J7" s="103"/>
      <c r="K7" s="94"/>
      <c r="L7" s="95"/>
      <c r="M7" s="94"/>
      <c r="N7" s="95"/>
      <c r="O7" s="83"/>
    </row>
    <row r="8" spans="2:15" ht="15" customHeight="1">
      <c r="B8" s="84"/>
      <c r="C8" s="86"/>
      <c r="D8" s="4" t="s">
        <v>24</v>
      </c>
      <c r="E8" s="5" t="s">
        <v>2</v>
      </c>
      <c r="F8" s="4" t="s">
        <v>24</v>
      </c>
      <c r="G8" s="5" t="s">
        <v>2</v>
      </c>
      <c r="H8" s="88" t="s">
        <v>25</v>
      </c>
      <c r="I8" s="6" t="s">
        <v>24</v>
      </c>
      <c r="J8" s="90" t="s">
        <v>91</v>
      </c>
      <c r="K8" s="4" t="s">
        <v>24</v>
      </c>
      <c r="L8" s="5" t="s">
        <v>2</v>
      </c>
      <c r="M8" s="4" t="s">
        <v>24</v>
      </c>
      <c r="N8" s="5" t="s">
        <v>2</v>
      </c>
      <c r="O8" s="88" t="s">
        <v>25</v>
      </c>
    </row>
    <row r="9" spans="2:15" ht="15" customHeight="1" thickBot="1">
      <c r="B9" s="85"/>
      <c r="C9" s="87"/>
      <c r="D9" s="7" t="s">
        <v>26</v>
      </c>
      <c r="E9" s="8" t="s">
        <v>27</v>
      </c>
      <c r="F9" s="7" t="s">
        <v>26</v>
      </c>
      <c r="G9" s="8" t="s">
        <v>27</v>
      </c>
      <c r="H9" s="89"/>
      <c r="I9" s="9" t="s">
        <v>26</v>
      </c>
      <c r="J9" s="91"/>
      <c r="K9" s="7" t="s">
        <v>26</v>
      </c>
      <c r="L9" s="8" t="s">
        <v>27</v>
      </c>
      <c r="M9" s="7" t="s">
        <v>26</v>
      </c>
      <c r="N9" s="8" t="s">
        <v>27</v>
      </c>
      <c r="O9" s="89"/>
    </row>
    <row r="10" spans="2:15" ht="14.4" thickBot="1">
      <c r="B10" s="59"/>
      <c r="C10" s="11" t="s">
        <v>9</v>
      </c>
      <c r="D10" s="12">
        <v>10</v>
      </c>
      <c r="E10" s="13">
        <v>0.32258064516129031</v>
      </c>
      <c r="F10" s="12">
        <v>14</v>
      </c>
      <c r="G10" s="13">
        <v>0.56000000000000005</v>
      </c>
      <c r="H10" s="14">
        <v>-0.2857142857142857</v>
      </c>
      <c r="I10" s="12">
        <v>11</v>
      </c>
      <c r="J10" s="14">
        <v>-9.0909090909090939E-2</v>
      </c>
      <c r="K10" s="12">
        <v>193</v>
      </c>
      <c r="L10" s="13">
        <v>0.42793791574279377</v>
      </c>
      <c r="M10" s="12">
        <v>123</v>
      </c>
      <c r="N10" s="13">
        <v>0.5491071428571429</v>
      </c>
      <c r="O10" s="14">
        <v>0.56910569105691056</v>
      </c>
    </row>
    <row r="11" spans="2:15" ht="14.4" thickBot="1">
      <c r="B11" s="60"/>
      <c r="C11" s="16" t="s">
        <v>12</v>
      </c>
      <c r="D11" s="17">
        <v>1</v>
      </c>
      <c r="E11" s="18">
        <v>3.2258064516129031E-2</v>
      </c>
      <c r="F11" s="17">
        <v>2</v>
      </c>
      <c r="G11" s="18">
        <v>0.08</v>
      </c>
      <c r="H11" s="19">
        <v>-0.5</v>
      </c>
      <c r="I11" s="17">
        <v>3</v>
      </c>
      <c r="J11" s="19">
        <v>-0.66666666666666674</v>
      </c>
      <c r="K11" s="17">
        <v>86</v>
      </c>
      <c r="L11" s="18">
        <v>0.19068736141906872</v>
      </c>
      <c r="M11" s="17">
        <v>31</v>
      </c>
      <c r="N11" s="18">
        <v>0.13839285714285715</v>
      </c>
      <c r="O11" s="19">
        <v>1.774193548387097</v>
      </c>
    </row>
    <row r="12" spans="2:15" ht="14.4" thickBot="1">
      <c r="B12" s="60"/>
      <c r="C12" s="11" t="s">
        <v>16</v>
      </c>
      <c r="D12" s="12">
        <v>0</v>
      </c>
      <c r="E12" s="13">
        <v>0</v>
      </c>
      <c r="F12" s="12">
        <v>0</v>
      </c>
      <c r="G12" s="13">
        <v>0</v>
      </c>
      <c r="H12" s="14"/>
      <c r="I12" s="12">
        <v>1</v>
      </c>
      <c r="J12" s="14">
        <v>-1</v>
      </c>
      <c r="K12" s="12">
        <v>41</v>
      </c>
      <c r="L12" s="13">
        <v>9.0909090909090912E-2</v>
      </c>
      <c r="M12" s="12">
        <v>1</v>
      </c>
      <c r="N12" s="13">
        <v>4.464285714285714E-3</v>
      </c>
      <c r="O12" s="14">
        <v>40</v>
      </c>
    </row>
    <row r="13" spans="2:15" ht="14.4" thickBot="1">
      <c r="B13" s="60"/>
      <c r="C13" s="61" t="s">
        <v>11</v>
      </c>
      <c r="D13" s="17">
        <v>6</v>
      </c>
      <c r="E13" s="18">
        <v>0.19354838709677419</v>
      </c>
      <c r="F13" s="17">
        <v>2</v>
      </c>
      <c r="G13" s="18">
        <v>0.08</v>
      </c>
      <c r="H13" s="19">
        <v>2</v>
      </c>
      <c r="I13" s="17">
        <v>6</v>
      </c>
      <c r="J13" s="19">
        <v>0</v>
      </c>
      <c r="K13" s="17">
        <v>33</v>
      </c>
      <c r="L13" s="18">
        <v>7.3170731707317069E-2</v>
      </c>
      <c r="M13" s="17">
        <v>7</v>
      </c>
      <c r="N13" s="18">
        <v>3.125E-2</v>
      </c>
      <c r="O13" s="19">
        <v>3.7142857142857144</v>
      </c>
    </row>
    <row r="14" spans="2:15" ht="14.4" thickBot="1">
      <c r="B14" s="60"/>
      <c r="C14" s="62" t="s">
        <v>65</v>
      </c>
      <c r="D14" s="12">
        <v>3</v>
      </c>
      <c r="E14" s="13">
        <v>9.6774193548387094E-2</v>
      </c>
      <c r="F14" s="12">
        <v>2</v>
      </c>
      <c r="G14" s="13">
        <v>0.08</v>
      </c>
      <c r="H14" s="14">
        <v>0.5</v>
      </c>
      <c r="I14" s="12">
        <v>4</v>
      </c>
      <c r="J14" s="14">
        <v>-0.25</v>
      </c>
      <c r="K14" s="12">
        <v>30</v>
      </c>
      <c r="L14" s="13">
        <v>6.6518847006651879E-2</v>
      </c>
      <c r="M14" s="12">
        <v>12</v>
      </c>
      <c r="N14" s="13">
        <v>5.3571428571428568E-2</v>
      </c>
      <c r="O14" s="14">
        <v>1.5</v>
      </c>
    </row>
    <row r="15" spans="2:15" ht="14.4" thickBot="1">
      <c r="B15" s="60"/>
      <c r="C15" s="63" t="s">
        <v>72</v>
      </c>
      <c r="D15" s="17">
        <v>0</v>
      </c>
      <c r="E15" s="18">
        <v>0</v>
      </c>
      <c r="F15" s="17">
        <v>1</v>
      </c>
      <c r="G15" s="18">
        <v>0.04</v>
      </c>
      <c r="H15" s="19">
        <v>-1</v>
      </c>
      <c r="I15" s="17">
        <v>1</v>
      </c>
      <c r="J15" s="19">
        <v>-1</v>
      </c>
      <c r="K15" s="17">
        <v>18</v>
      </c>
      <c r="L15" s="18">
        <v>3.9911308203991129E-2</v>
      </c>
      <c r="M15" s="17">
        <v>7</v>
      </c>
      <c r="N15" s="18">
        <v>3.125E-2</v>
      </c>
      <c r="O15" s="19">
        <v>1.5714285714285716</v>
      </c>
    </row>
    <row r="16" spans="2:15" ht="14.4" thickBot="1">
      <c r="B16" s="60"/>
      <c r="C16" s="11" t="s">
        <v>74</v>
      </c>
      <c r="D16" s="12">
        <v>2</v>
      </c>
      <c r="E16" s="13">
        <v>6.4516129032258063E-2</v>
      </c>
      <c r="F16" s="12">
        <v>2</v>
      </c>
      <c r="G16" s="13">
        <v>0.08</v>
      </c>
      <c r="H16" s="14">
        <v>0</v>
      </c>
      <c r="I16" s="12">
        <v>0</v>
      </c>
      <c r="J16" s="14"/>
      <c r="K16" s="12">
        <v>9</v>
      </c>
      <c r="L16" s="13">
        <v>1.9955654101995565E-2</v>
      </c>
      <c r="M16" s="12">
        <v>6</v>
      </c>
      <c r="N16" s="13">
        <v>2.6785714285714284E-2</v>
      </c>
      <c r="O16" s="14">
        <v>0.5</v>
      </c>
    </row>
    <row r="17" spans="2:16" ht="14.4" thickBot="1">
      <c r="B17" s="60"/>
      <c r="C17" s="63" t="s">
        <v>28</v>
      </c>
      <c r="D17" s="17">
        <v>9</v>
      </c>
      <c r="E17" s="18">
        <v>0.29032258064516131</v>
      </c>
      <c r="F17" s="17">
        <v>2</v>
      </c>
      <c r="G17" s="18">
        <v>0.08</v>
      </c>
      <c r="H17" s="19">
        <v>3.5</v>
      </c>
      <c r="I17" s="17">
        <v>8</v>
      </c>
      <c r="J17" s="19">
        <v>0.23529411764705882</v>
      </c>
      <c r="K17" s="17">
        <v>41</v>
      </c>
      <c r="L17" s="18">
        <v>9.0909090909090912E-2</v>
      </c>
      <c r="M17" s="17">
        <v>37</v>
      </c>
      <c r="N17" s="18">
        <v>0.16517857142857142</v>
      </c>
      <c r="O17" s="19">
        <v>0.10810810810810811</v>
      </c>
    </row>
    <row r="18" spans="2:16" ht="14.4" thickBot="1">
      <c r="B18" s="20" t="s">
        <v>32</v>
      </c>
      <c r="C18" s="20" t="s">
        <v>29</v>
      </c>
      <c r="D18" s="21">
        <v>31</v>
      </c>
      <c r="E18" s="22">
        <v>1</v>
      </c>
      <c r="F18" s="21">
        <v>25</v>
      </c>
      <c r="G18" s="22">
        <v>1</v>
      </c>
      <c r="H18" s="23">
        <v>0.24</v>
      </c>
      <c r="I18" s="21">
        <v>34</v>
      </c>
      <c r="J18" s="22">
        <v>-8.8235294117647078E-2</v>
      </c>
      <c r="K18" s="21">
        <v>451</v>
      </c>
      <c r="L18" s="22">
        <v>1</v>
      </c>
      <c r="M18" s="21">
        <v>224</v>
      </c>
      <c r="N18" s="22">
        <v>1</v>
      </c>
      <c r="O18" s="23">
        <v>1.0133928571428572</v>
      </c>
    </row>
    <row r="19" spans="2:16" ht="14.4" thickBot="1">
      <c r="B19" s="59"/>
      <c r="C19" s="11" t="s">
        <v>8</v>
      </c>
      <c r="D19" s="12">
        <v>546</v>
      </c>
      <c r="E19" s="13">
        <v>0.19423692636072573</v>
      </c>
      <c r="F19" s="12">
        <v>710</v>
      </c>
      <c r="G19" s="13">
        <v>0.19591611479028698</v>
      </c>
      <c r="H19" s="14">
        <v>-0.23098591549295777</v>
      </c>
      <c r="I19" s="12">
        <v>567</v>
      </c>
      <c r="J19" s="14">
        <v>-3.703703703703709E-2</v>
      </c>
      <c r="K19" s="12">
        <v>5523</v>
      </c>
      <c r="L19" s="13">
        <v>0.19067840497151736</v>
      </c>
      <c r="M19" s="12">
        <v>5118</v>
      </c>
      <c r="N19" s="13">
        <v>0.18687016211479479</v>
      </c>
      <c r="O19" s="14">
        <v>7.9132473622508748E-2</v>
      </c>
    </row>
    <row r="20" spans="2:16" ht="14.4" thickBot="1">
      <c r="B20" s="60"/>
      <c r="C20" s="16" t="s">
        <v>3</v>
      </c>
      <c r="D20" s="17">
        <v>366</v>
      </c>
      <c r="E20" s="18">
        <v>0.13020277481323372</v>
      </c>
      <c r="F20" s="17">
        <v>827</v>
      </c>
      <c r="G20" s="18">
        <v>0.22820088300220751</v>
      </c>
      <c r="H20" s="19">
        <v>-0.55743651753325274</v>
      </c>
      <c r="I20" s="17">
        <v>289</v>
      </c>
      <c r="J20" s="19">
        <v>0.26643598615916964</v>
      </c>
      <c r="K20" s="17">
        <v>5122</v>
      </c>
      <c r="L20" s="18">
        <v>0.17683411013291905</v>
      </c>
      <c r="M20" s="17">
        <v>5937</v>
      </c>
      <c r="N20" s="18">
        <v>0.21677376953410252</v>
      </c>
      <c r="O20" s="19">
        <v>-0.13727471787097856</v>
      </c>
    </row>
    <row r="21" spans="2:16" ht="14.4" thickBot="1">
      <c r="B21" s="60"/>
      <c r="C21" s="11" t="s">
        <v>9</v>
      </c>
      <c r="D21" s="12">
        <v>474</v>
      </c>
      <c r="E21" s="13">
        <v>0.16862326574172892</v>
      </c>
      <c r="F21" s="12">
        <v>661</v>
      </c>
      <c r="G21" s="13">
        <v>0.18239514348785871</v>
      </c>
      <c r="H21" s="14">
        <v>-0.28290468986384265</v>
      </c>
      <c r="I21" s="12">
        <v>338</v>
      </c>
      <c r="J21" s="14">
        <v>0.4023668639053255</v>
      </c>
      <c r="K21" s="12">
        <v>5038</v>
      </c>
      <c r="L21" s="13">
        <v>0.17393405834627998</v>
      </c>
      <c r="M21" s="12">
        <v>5474</v>
      </c>
      <c r="N21" s="13">
        <v>0.19986855557178326</v>
      </c>
      <c r="O21" s="14">
        <v>-7.9649251004749733E-2</v>
      </c>
    </row>
    <row r="22" spans="2:16" ht="14.4" thickBot="1">
      <c r="B22" s="60"/>
      <c r="C22" s="61" t="s">
        <v>10</v>
      </c>
      <c r="D22" s="17">
        <v>472</v>
      </c>
      <c r="E22" s="18">
        <v>0.16791177516897901</v>
      </c>
      <c r="F22" s="17">
        <v>500</v>
      </c>
      <c r="G22" s="18">
        <v>0.13796909492273732</v>
      </c>
      <c r="H22" s="19">
        <v>-5.600000000000005E-2</v>
      </c>
      <c r="I22" s="17">
        <v>277</v>
      </c>
      <c r="J22" s="19">
        <v>0.70397111913357402</v>
      </c>
      <c r="K22" s="17">
        <v>4376</v>
      </c>
      <c r="L22" s="18">
        <v>0.15107888831348179</v>
      </c>
      <c r="M22" s="17">
        <v>3223</v>
      </c>
      <c r="N22" s="18">
        <v>0.11767927559515116</v>
      </c>
      <c r="O22" s="19">
        <v>0.35774123487434073</v>
      </c>
    </row>
    <row r="23" spans="2:16" ht="14.4" thickBot="1">
      <c r="B23" s="60"/>
      <c r="C23" s="62" t="s">
        <v>4</v>
      </c>
      <c r="D23" s="12">
        <v>465</v>
      </c>
      <c r="E23" s="13">
        <v>0.16542155816435433</v>
      </c>
      <c r="F23" s="12">
        <v>411</v>
      </c>
      <c r="G23" s="13">
        <v>0.11341059602649006</v>
      </c>
      <c r="H23" s="14">
        <v>0.13138686131386867</v>
      </c>
      <c r="I23" s="12">
        <v>245</v>
      </c>
      <c r="J23" s="14">
        <v>0.8979591836734695</v>
      </c>
      <c r="K23" s="12">
        <v>3856</v>
      </c>
      <c r="L23" s="13">
        <v>0.13312618677714483</v>
      </c>
      <c r="M23" s="12">
        <v>3585</v>
      </c>
      <c r="N23" s="13">
        <v>0.13089674309916752</v>
      </c>
      <c r="O23" s="14">
        <v>7.5592747559274809E-2</v>
      </c>
    </row>
    <row r="24" spans="2:16" ht="14.4" thickBot="1">
      <c r="B24" s="60"/>
      <c r="C24" s="63" t="s">
        <v>12</v>
      </c>
      <c r="D24" s="17">
        <v>273</v>
      </c>
      <c r="E24" s="18">
        <v>9.7118463180362866E-2</v>
      </c>
      <c r="F24" s="17">
        <v>214</v>
      </c>
      <c r="G24" s="18">
        <v>5.9050772626931571E-2</v>
      </c>
      <c r="H24" s="19">
        <v>0.27570093457943923</v>
      </c>
      <c r="I24" s="17">
        <v>186</v>
      </c>
      <c r="J24" s="19">
        <v>0.467741935483871</v>
      </c>
      <c r="K24" s="17">
        <v>2549</v>
      </c>
      <c r="L24" s="18">
        <v>8.800276195408252E-2</v>
      </c>
      <c r="M24" s="17">
        <v>1762</v>
      </c>
      <c r="N24" s="18">
        <v>6.4334745143858618E-2</v>
      </c>
      <c r="O24" s="19">
        <v>0.44665153234960275</v>
      </c>
    </row>
    <row r="25" spans="2:16" ht="14.4" thickBot="1">
      <c r="B25" s="60"/>
      <c r="C25" s="11" t="s">
        <v>11</v>
      </c>
      <c r="D25" s="12">
        <v>171</v>
      </c>
      <c r="E25" s="13">
        <v>6.0832443970117396E-2</v>
      </c>
      <c r="F25" s="12">
        <v>209</v>
      </c>
      <c r="G25" s="13">
        <v>5.7671081677704197E-2</v>
      </c>
      <c r="H25" s="14">
        <v>-0.18181818181818177</v>
      </c>
      <c r="I25" s="12">
        <v>170</v>
      </c>
      <c r="J25" s="14">
        <v>5.8823529411764497E-3</v>
      </c>
      <c r="K25" s="12">
        <v>1732</v>
      </c>
      <c r="L25" s="13">
        <v>5.9796305886414637E-2</v>
      </c>
      <c r="M25" s="12">
        <v>1571</v>
      </c>
      <c r="N25" s="13">
        <v>5.7360887980137283E-2</v>
      </c>
      <c r="O25" s="14">
        <v>0.10248249522597064</v>
      </c>
    </row>
    <row r="26" spans="2:16" ht="14.4" thickBot="1">
      <c r="B26" s="60"/>
      <c r="C26" s="63" t="s">
        <v>57</v>
      </c>
      <c r="D26" s="17">
        <v>18</v>
      </c>
      <c r="E26" s="18">
        <v>6.4034151547491995E-3</v>
      </c>
      <c r="F26" s="17">
        <v>74</v>
      </c>
      <c r="G26" s="18">
        <v>2.0419426048565122E-2</v>
      </c>
      <c r="H26" s="19">
        <v>-0.7567567567567568</v>
      </c>
      <c r="I26" s="17">
        <v>29</v>
      </c>
      <c r="J26" s="19">
        <v>-0.37931034482758619</v>
      </c>
      <c r="K26" s="17">
        <v>438</v>
      </c>
      <c r="L26" s="18">
        <v>1.5121698601760747E-2</v>
      </c>
      <c r="M26" s="17">
        <v>525</v>
      </c>
      <c r="N26" s="18">
        <v>1.9168979114940851E-2</v>
      </c>
      <c r="O26" s="19">
        <v>-0.1657142857142857</v>
      </c>
    </row>
    <row r="27" spans="2:16" ht="14.4" thickBot="1">
      <c r="B27" s="64"/>
      <c r="C27" s="11" t="s">
        <v>28</v>
      </c>
      <c r="D27" s="12">
        <f>+D28-SUM(D19:D26)</f>
        <v>26</v>
      </c>
      <c r="E27" s="13">
        <f>+E28-SUM(E19:E26)</f>
        <v>9.2493774457487188E-3</v>
      </c>
      <c r="F27" s="12">
        <f>+F28-SUM(F19:F26)</f>
        <v>18</v>
      </c>
      <c r="G27" s="13">
        <f>+G28-SUM(G19:G26)</f>
        <v>4.9668874172185129E-3</v>
      </c>
      <c r="H27" s="14">
        <f>+D27/F27-1</f>
        <v>0.44444444444444442</v>
      </c>
      <c r="I27" s="12">
        <f>+I28-SUM(I19:I26)</f>
        <v>10</v>
      </c>
      <c r="J27" s="14">
        <f>+D27/I27-1</f>
        <v>1.6</v>
      </c>
      <c r="K27" s="12">
        <f>+K28-SUM(K19:K26)</f>
        <v>331</v>
      </c>
      <c r="L27" s="13">
        <f>+L28-SUM(L19:L26)</f>
        <v>1.1427585016399178E-2</v>
      </c>
      <c r="M27" s="12">
        <f>+M28-SUM(M19:M26)</f>
        <v>193</v>
      </c>
      <c r="N27" s="13">
        <f>+N28-SUM(N19:N26)</f>
        <v>7.046881846063946E-3</v>
      </c>
      <c r="O27" s="14">
        <f>+K27/M27-1</f>
        <v>0.71502590673575139</v>
      </c>
    </row>
    <row r="28" spans="2:16" ht="14.4" thickBot="1">
      <c r="B28" s="20" t="s">
        <v>33</v>
      </c>
      <c r="C28" s="20" t="s">
        <v>29</v>
      </c>
      <c r="D28" s="21">
        <v>2811</v>
      </c>
      <c r="E28" s="22">
        <v>1</v>
      </c>
      <c r="F28" s="21">
        <v>3624</v>
      </c>
      <c r="G28" s="22">
        <v>1</v>
      </c>
      <c r="H28" s="23">
        <v>-0.22433774834437081</v>
      </c>
      <c r="I28" s="21">
        <v>2111</v>
      </c>
      <c r="J28" s="22">
        <v>0.33159639981051625</v>
      </c>
      <c r="K28" s="21">
        <v>28965</v>
      </c>
      <c r="L28" s="22">
        <v>1</v>
      </c>
      <c r="M28" s="21">
        <v>27388</v>
      </c>
      <c r="N28" s="22">
        <v>1</v>
      </c>
      <c r="O28" s="23">
        <v>5.7579962027165088E-2</v>
      </c>
    </row>
    <row r="29" spans="2:16" ht="14.4" thickBot="1">
      <c r="B29" s="20" t="s">
        <v>46</v>
      </c>
      <c r="C29" s="20" t="s">
        <v>29</v>
      </c>
      <c r="D29" s="21">
        <v>1</v>
      </c>
      <c r="E29" s="22">
        <v>1</v>
      </c>
      <c r="F29" s="21">
        <v>2</v>
      </c>
      <c r="G29" s="22">
        <v>1</v>
      </c>
      <c r="H29" s="23">
        <v>-0.5</v>
      </c>
      <c r="I29" s="21">
        <v>1</v>
      </c>
      <c r="J29" s="22">
        <v>0</v>
      </c>
      <c r="K29" s="21">
        <v>23</v>
      </c>
      <c r="L29" s="22">
        <v>1</v>
      </c>
      <c r="M29" s="21">
        <v>18</v>
      </c>
      <c r="N29" s="22">
        <v>1</v>
      </c>
      <c r="O29" s="23">
        <v>0.27777777777777768</v>
      </c>
      <c r="P29" s="31"/>
    </row>
    <row r="30" spans="2:16" ht="14.4" thickBot="1">
      <c r="B30" s="78"/>
      <c r="C30" s="79" t="s">
        <v>29</v>
      </c>
      <c r="D30" s="24">
        <v>2843</v>
      </c>
      <c r="E30" s="25">
        <v>1</v>
      </c>
      <c r="F30" s="24">
        <v>3651</v>
      </c>
      <c r="G30" s="25">
        <v>1</v>
      </c>
      <c r="H30" s="26">
        <v>-0.22130923034784988</v>
      </c>
      <c r="I30" s="24">
        <v>2146</v>
      </c>
      <c r="J30" s="26">
        <v>0.32479030754892824</v>
      </c>
      <c r="K30" s="24">
        <v>29439</v>
      </c>
      <c r="L30" s="25">
        <v>1</v>
      </c>
      <c r="M30" s="24">
        <v>27630</v>
      </c>
      <c r="N30" s="25">
        <v>1</v>
      </c>
      <c r="O30" s="26">
        <v>6.5472312703583002E-2</v>
      </c>
      <c r="P30" s="31"/>
    </row>
    <row r="31" spans="2:16" ht="14.4" customHeight="1">
      <c r="B31" s="1" t="s">
        <v>60</v>
      </c>
      <c r="C31" s="27"/>
      <c r="D31" s="1"/>
      <c r="E31" s="1"/>
      <c r="F31" s="1"/>
      <c r="G31" s="1"/>
    </row>
    <row r="32" spans="2:16">
      <c r="B32" s="28" t="s">
        <v>61</v>
      </c>
      <c r="C32" s="1"/>
      <c r="D32" s="1"/>
      <c r="E32" s="1"/>
      <c r="F32" s="1"/>
      <c r="G32" s="1"/>
    </row>
    <row r="33" spans="2:15" ht="14.25" customHeight="1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2:1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2:15">
      <c r="B35" s="105" t="s">
        <v>34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57"/>
    </row>
    <row r="36" spans="2:15" ht="14.4" thickBot="1">
      <c r="B36" s="111" t="s">
        <v>35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58" t="s">
        <v>31</v>
      </c>
    </row>
    <row r="37" spans="2:15" ht="14.4" customHeight="1">
      <c r="B37" s="96" t="s">
        <v>20</v>
      </c>
      <c r="C37" s="98" t="s">
        <v>1</v>
      </c>
      <c r="D37" s="100" t="s">
        <v>87</v>
      </c>
      <c r="E37" s="100"/>
      <c r="F37" s="100"/>
      <c r="G37" s="100"/>
      <c r="H37" s="101"/>
      <c r="I37" s="104" t="s">
        <v>89</v>
      </c>
      <c r="J37" s="101"/>
      <c r="K37" s="104" t="s">
        <v>92</v>
      </c>
      <c r="L37" s="100"/>
      <c r="M37" s="100"/>
      <c r="N37" s="100"/>
      <c r="O37" s="109"/>
    </row>
    <row r="38" spans="2:15" ht="14.4" customHeight="1" thickBot="1">
      <c r="B38" s="97"/>
      <c r="C38" s="99"/>
      <c r="D38" s="107" t="s">
        <v>88</v>
      </c>
      <c r="E38" s="107"/>
      <c r="F38" s="107"/>
      <c r="G38" s="107"/>
      <c r="H38" s="110"/>
      <c r="I38" s="106" t="s">
        <v>86</v>
      </c>
      <c r="J38" s="110"/>
      <c r="K38" s="106" t="s">
        <v>93</v>
      </c>
      <c r="L38" s="107"/>
      <c r="M38" s="107"/>
      <c r="N38" s="107"/>
      <c r="O38" s="108"/>
    </row>
    <row r="39" spans="2:15" ht="14.4" customHeight="1">
      <c r="B39" s="97"/>
      <c r="C39" s="99"/>
      <c r="D39" s="92">
        <v>2023</v>
      </c>
      <c r="E39" s="93"/>
      <c r="F39" s="92">
        <v>2022</v>
      </c>
      <c r="G39" s="93"/>
      <c r="H39" s="82" t="s">
        <v>21</v>
      </c>
      <c r="I39" s="102">
        <v>2023</v>
      </c>
      <c r="J39" s="102" t="s">
        <v>90</v>
      </c>
      <c r="K39" s="92">
        <v>2023</v>
      </c>
      <c r="L39" s="93"/>
      <c r="M39" s="92">
        <v>2022</v>
      </c>
      <c r="N39" s="93"/>
      <c r="O39" s="82" t="s">
        <v>21</v>
      </c>
    </row>
    <row r="40" spans="2:15" ht="14.4" customHeight="1" thickBot="1">
      <c r="B40" s="84" t="s">
        <v>20</v>
      </c>
      <c r="C40" s="86" t="s">
        <v>23</v>
      </c>
      <c r="D40" s="94"/>
      <c r="E40" s="95"/>
      <c r="F40" s="94"/>
      <c r="G40" s="95"/>
      <c r="H40" s="83"/>
      <c r="I40" s="103"/>
      <c r="J40" s="103"/>
      <c r="K40" s="94"/>
      <c r="L40" s="95"/>
      <c r="M40" s="94"/>
      <c r="N40" s="95"/>
      <c r="O40" s="83"/>
    </row>
    <row r="41" spans="2:15" ht="14.4" customHeight="1">
      <c r="B41" s="84"/>
      <c r="C41" s="86"/>
      <c r="D41" s="4" t="s">
        <v>24</v>
      </c>
      <c r="E41" s="5" t="s">
        <v>2</v>
      </c>
      <c r="F41" s="4" t="s">
        <v>24</v>
      </c>
      <c r="G41" s="5" t="s">
        <v>2</v>
      </c>
      <c r="H41" s="88" t="s">
        <v>25</v>
      </c>
      <c r="I41" s="6" t="s">
        <v>24</v>
      </c>
      <c r="J41" s="90" t="s">
        <v>91</v>
      </c>
      <c r="K41" s="4" t="s">
        <v>24</v>
      </c>
      <c r="L41" s="5" t="s">
        <v>2</v>
      </c>
      <c r="M41" s="4" t="s">
        <v>24</v>
      </c>
      <c r="N41" s="5" t="s">
        <v>2</v>
      </c>
      <c r="O41" s="88" t="s">
        <v>25</v>
      </c>
    </row>
    <row r="42" spans="2:15" ht="14.4" customHeight="1" thickBot="1">
      <c r="B42" s="85"/>
      <c r="C42" s="87"/>
      <c r="D42" s="7" t="s">
        <v>26</v>
      </c>
      <c r="E42" s="8" t="s">
        <v>27</v>
      </c>
      <c r="F42" s="7" t="s">
        <v>26</v>
      </c>
      <c r="G42" s="8" t="s">
        <v>27</v>
      </c>
      <c r="H42" s="89"/>
      <c r="I42" s="9" t="s">
        <v>26</v>
      </c>
      <c r="J42" s="91"/>
      <c r="K42" s="7" t="s">
        <v>26</v>
      </c>
      <c r="L42" s="8" t="s">
        <v>27</v>
      </c>
      <c r="M42" s="7" t="s">
        <v>26</v>
      </c>
      <c r="N42" s="8" t="s">
        <v>27</v>
      </c>
      <c r="O42" s="89"/>
    </row>
    <row r="43" spans="2:15" ht="14.4" customHeight="1" thickBot="1">
      <c r="B43" s="59"/>
      <c r="C43" s="11" t="s">
        <v>12</v>
      </c>
      <c r="D43" s="12"/>
      <c r="E43" s="13"/>
      <c r="F43" s="12"/>
      <c r="G43" s="13"/>
      <c r="H43" s="14"/>
      <c r="I43" s="12"/>
      <c r="J43" s="14"/>
      <c r="K43" s="12"/>
      <c r="L43" s="13"/>
      <c r="M43" s="12">
        <v>1</v>
      </c>
      <c r="N43" s="13">
        <v>1</v>
      </c>
      <c r="O43" s="14"/>
    </row>
    <row r="44" spans="2:15" ht="14.4" thickBot="1">
      <c r="B44" s="20" t="s">
        <v>32</v>
      </c>
      <c r="C44" s="20" t="s">
        <v>29</v>
      </c>
      <c r="D44" s="21"/>
      <c r="E44" s="22"/>
      <c r="F44" s="21"/>
      <c r="G44" s="22"/>
      <c r="H44" s="23"/>
      <c r="I44" s="21"/>
      <c r="J44" s="22"/>
      <c r="K44" s="21"/>
      <c r="L44" s="22"/>
      <c r="M44" s="21">
        <v>1</v>
      </c>
      <c r="N44" s="22">
        <v>1</v>
      </c>
      <c r="O44" s="23"/>
    </row>
    <row r="45" spans="2:15" ht="14.4" thickBot="1">
      <c r="B45" s="59"/>
      <c r="C45" s="11" t="s">
        <v>3</v>
      </c>
      <c r="D45" s="12">
        <v>309</v>
      </c>
      <c r="E45" s="13">
        <v>0.14603024574669188</v>
      </c>
      <c r="F45" s="12">
        <v>740</v>
      </c>
      <c r="G45" s="13">
        <v>0.25667707249392996</v>
      </c>
      <c r="H45" s="14">
        <v>-0.58243243243243237</v>
      </c>
      <c r="I45" s="12">
        <v>254</v>
      </c>
      <c r="J45" s="14">
        <v>0.2165354330708662</v>
      </c>
      <c r="K45" s="12">
        <v>4469</v>
      </c>
      <c r="L45" s="13">
        <v>0.2068024062933827</v>
      </c>
      <c r="M45" s="12">
        <v>5232</v>
      </c>
      <c r="N45" s="13">
        <v>0.25176844232712575</v>
      </c>
      <c r="O45" s="14">
        <v>-0.14583333333333337</v>
      </c>
    </row>
    <row r="46" spans="2:15" ht="14.4" thickBot="1">
      <c r="B46" s="60"/>
      <c r="C46" s="16" t="s">
        <v>8</v>
      </c>
      <c r="D46" s="17">
        <v>447</v>
      </c>
      <c r="E46" s="18">
        <v>0.21124763705103969</v>
      </c>
      <c r="F46" s="17">
        <v>567</v>
      </c>
      <c r="G46" s="18">
        <v>0.19667013527575442</v>
      </c>
      <c r="H46" s="19">
        <v>-0.21164021164021163</v>
      </c>
      <c r="I46" s="17">
        <v>494</v>
      </c>
      <c r="J46" s="19">
        <v>-9.5141700404858254E-2</v>
      </c>
      <c r="K46" s="17">
        <v>4350</v>
      </c>
      <c r="L46" s="18">
        <v>0.20129569643683479</v>
      </c>
      <c r="M46" s="17">
        <v>4036</v>
      </c>
      <c r="N46" s="18">
        <v>0.19421587026610845</v>
      </c>
      <c r="O46" s="19">
        <v>7.7799801783944522E-2</v>
      </c>
    </row>
    <row r="47" spans="2:15" ht="15" customHeight="1" thickBot="1">
      <c r="B47" s="60"/>
      <c r="C47" s="11" t="s">
        <v>9</v>
      </c>
      <c r="D47" s="12">
        <v>396</v>
      </c>
      <c r="E47" s="13">
        <v>0.18714555765595464</v>
      </c>
      <c r="F47" s="12">
        <v>538</v>
      </c>
      <c r="G47" s="13">
        <v>0.18661116892126256</v>
      </c>
      <c r="H47" s="14">
        <v>-0.26394052044609662</v>
      </c>
      <c r="I47" s="12">
        <v>276</v>
      </c>
      <c r="J47" s="14">
        <v>0.43478260869565211</v>
      </c>
      <c r="K47" s="12">
        <v>4074</v>
      </c>
      <c r="L47" s="13">
        <v>0.1885238315594632</v>
      </c>
      <c r="M47" s="12">
        <v>4376</v>
      </c>
      <c r="N47" s="13">
        <v>0.21057696934699965</v>
      </c>
      <c r="O47" s="14">
        <v>-6.9012797074954335E-2</v>
      </c>
    </row>
    <row r="48" spans="2:15" ht="14.4" thickBot="1">
      <c r="B48" s="60"/>
      <c r="C48" s="61" t="s">
        <v>10</v>
      </c>
      <c r="D48" s="17">
        <v>385</v>
      </c>
      <c r="E48" s="18">
        <v>0.18194706994328921</v>
      </c>
      <c r="F48" s="17">
        <v>396</v>
      </c>
      <c r="G48" s="18">
        <v>0.13735691987513007</v>
      </c>
      <c r="H48" s="19">
        <v>-2.777777777777779E-2</v>
      </c>
      <c r="I48" s="17">
        <v>242</v>
      </c>
      <c r="J48" s="19">
        <v>0.59090909090909083</v>
      </c>
      <c r="K48" s="17">
        <v>3623</v>
      </c>
      <c r="L48" s="18">
        <v>0.16765386395187412</v>
      </c>
      <c r="M48" s="17">
        <v>2423</v>
      </c>
      <c r="N48" s="18">
        <v>0.11659689139117463</v>
      </c>
      <c r="O48" s="19">
        <v>0.49525381758151044</v>
      </c>
    </row>
    <row r="49" spans="2:15" ht="15" customHeight="1" thickBot="1">
      <c r="B49" s="60"/>
      <c r="C49" s="62" t="s">
        <v>4</v>
      </c>
      <c r="D49" s="12">
        <v>341</v>
      </c>
      <c r="E49" s="13">
        <v>0.16115311909262761</v>
      </c>
      <c r="F49" s="12">
        <v>347</v>
      </c>
      <c r="G49" s="13">
        <v>0.1203607353451266</v>
      </c>
      <c r="H49" s="14">
        <v>-1.729106628242072E-2</v>
      </c>
      <c r="I49" s="12">
        <v>185</v>
      </c>
      <c r="J49" s="14">
        <v>0.84324324324324329</v>
      </c>
      <c r="K49" s="12">
        <v>2603</v>
      </c>
      <c r="L49" s="13">
        <v>0.12045349375289217</v>
      </c>
      <c r="M49" s="12">
        <v>2587</v>
      </c>
      <c r="N49" s="13">
        <v>0.12448871565372215</v>
      </c>
      <c r="O49" s="14">
        <v>6.1847700038655251E-3</v>
      </c>
    </row>
    <row r="50" spans="2:15" ht="14.4" thickBot="1">
      <c r="B50" s="60"/>
      <c r="C50" s="63" t="s">
        <v>11</v>
      </c>
      <c r="D50" s="17">
        <v>97</v>
      </c>
      <c r="E50" s="18">
        <v>4.5841209829867675E-2</v>
      </c>
      <c r="F50" s="17">
        <v>139</v>
      </c>
      <c r="G50" s="18">
        <v>4.8213666319805761E-2</v>
      </c>
      <c r="H50" s="19">
        <v>-0.30215827338129497</v>
      </c>
      <c r="I50" s="17">
        <v>134</v>
      </c>
      <c r="J50" s="19">
        <v>-0.27611940298507465</v>
      </c>
      <c r="K50" s="17">
        <v>1165</v>
      </c>
      <c r="L50" s="18">
        <v>5.3910226746876448E-2</v>
      </c>
      <c r="M50" s="17">
        <v>1079</v>
      </c>
      <c r="N50" s="18">
        <v>5.1922429142004713E-2</v>
      </c>
      <c r="O50" s="19">
        <v>7.9703429101019463E-2</v>
      </c>
    </row>
    <row r="51" spans="2:15" ht="14.4" thickBot="1">
      <c r="B51" s="60"/>
      <c r="C51" s="11" t="s">
        <v>12</v>
      </c>
      <c r="D51" s="12">
        <v>123</v>
      </c>
      <c r="E51" s="13">
        <v>5.8128544423440454E-2</v>
      </c>
      <c r="F51" s="12">
        <v>82</v>
      </c>
      <c r="G51" s="13">
        <v>2.8442594519597641E-2</v>
      </c>
      <c r="H51" s="14">
        <v>0.5</v>
      </c>
      <c r="I51" s="12">
        <v>56</v>
      </c>
      <c r="J51" s="14">
        <v>1.1964285714285716</v>
      </c>
      <c r="K51" s="12">
        <v>892</v>
      </c>
      <c r="L51" s="13">
        <v>4.1277186487737157E-2</v>
      </c>
      <c r="M51" s="12">
        <v>533</v>
      </c>
      <c r="N51" s="13">
        <v>2.5648428853279438E-2</v>
      </c>
      <c r="O51" s="14">
        <v>0.67354596622889296</v>
      </c>
    </row>
    <row r="52" spans="2:15" ht="14.4" thickBot="1">
      <c r="B52" s="60"/>
      <c r="C52" s="63" t="s">
        <v>57</v>
      </c>
      <c r="D52" s="17">
        <v>18</v>
      </c>
      <c r="E52" s="18">
        <v>8.5066162570888466E-3</v>
      </c>
      <c r="F52" s="17">
        <v>74</v>
      </c>
      <c r="G52" s="18">
        <v>2.5667707249392994E-2</v>
      </c>
      <c r="H52" s="19">
        <v>-0.7567567567567568</v>
      </c>
      <c r="I52" s="17">
        <v>28</v>
      </c>
      <c r="J52" s="19">
        <v>-0.3571428571428571</v>
      </c>
      <c r="K52" s="17">
        <v>431</v>
      </c>
      <c r="L52" s="18">
        <v>1.9944470152707078E-2</v>
      </c>
      <c r="M52" s="17">
        <v>514</v>
      </c>
      <c r="N52" s="18">
        <v>2.4734132139935517E-2</v>
      </c>
      <c r="O52" s="19">
        <v>-0.16147859922178986</v>
      </c>
    </row>
    <row r="53" spans="2:15" ht="14.4" thickBot="1">
      <c r="B53" s="64"/>
      <c r="C53" s="11" t="s">
        <v>28</v>
      </c>
      <c r="D53" s="12">
        <v>0</v>
      </c>
      <c r="E53" s="13">
        <v>0</v>
      </c>
      <c r="F53" s="12">
        <v>0</v>
      </c>
      <c r="G53" s="13">
        <v>0</v>
      </c>
      <c r="H53" s="14"/>
      <c r="I53" s="12">
        <v>0</v>
      </c>
      <c r="J53" s="14"/>
      <c r="K53" s="12">
        <v>3</v>
      </c>
      <c r="L53" s="13">
        <v>1.3882461823229986E-4</v>
      </c>
      <c r="M53" s="12">
        <v>1</v>
      </c>
      <c r="N53" s="13">
        <v>4.8120879649679994E-5</v>
      </c>
      <c r="O53" s="14">
        <v>2</v>
      </c>
    </row>
    <row r="54" spans="2:15" ht="14.4" thickBot="1">
      <c r="B54" s="20" t="s">
        <v>33</v>
      </c>
      <c r="C54" s="20" t="s">
        <v>29</v>
      </c>
      <c r="D54" s="21">
        <v>2116</v>
      </c>
      <c r="E54" s="22">
        <v>1</v>
      </c>
      <c r="F54" s="21">
        <v>2883</v>
      </c>
      <c r="G54" s="22">
        <v>1</v>
      </c>
      <c r="H54" s="23">
        <v>-0.26604231703087067</v>
      </c>
      <c r="I54" s="21">
        <v>1669</v>
      </c>
      <c r="J54" s="22">
        <v>0.26782504493708803</v>
      </c>
      <c r="K54" s="21">
        <v>21610</v>
      </c>
      <c r="L54" s="22">
        <v>1</v>
      </c>
      <c r="M54" s="21">
        <v>20781</v>
      </c>
      <c r="N54" s="22">
        <v>1</v>
      </c>
      <c r="O54" s="23">
        <v>3.9892209229584807E-2</v>
      </c>
    </row>
    <row r="55" spans="2:15" ht="14.4" thickBot="1">
      <c r="B55" s="20" t="s">
        <v>46</v>
      </c>
      <c r="C55" s="20" t="s">
        <v>29</v>
      </c>
      <c r="D55" s="21">
        <v>0</v>
      </c>
      <c r="E55" s="22">
        <v>1</v>
      </c>
      <c r="F55" s="21">
        <v>1</v>
      </c>
      <c r="G55" s="22">
        <v>1</v>
      </c>
      <c r="H55" s="23">
        <v>-1</v>
      </c>
      <c r="I55" s="21">
        <v>1</v>
      </c>
      <c r="J55" s="22">
        <v>-1</v>
      </c>
      <c r="K55" s="21">
        <v>9</v>
      </c>
      <c r="L55" s="22">
        <v>1</v>
      </c>
      <c r="M55" s="21">
        <v>5</v>
      </c>
      <c r="N55" s="22">
        <v>1</v>
      </c>
      <c r="O55" s="23">
        <v>0.8</v>
      </c>
    </row>
    <row r="56" spans="2:15" ht="14.4" thickBot="1">
      <c r="B56" s="78"/>
      <c r="C56" s="79" t="s">
        <v>29</v>
      </c>
      <c r="D56" s="24">
        <v>2116</v>
      </c>
      <c r="E56" s="25">
        <v>1</v>
      </c>
      <c r="F56" s="24">
        <v>2884</v>
      </c>
      <c r="G56" s="25">
        <v>1</v>
      </c>
      <c r="H56" s="26">
        <v>-0.26629680998613037</v>
      </c>
      <c r="I56" s="24">
        <v>1670</v>
      </c>
      <c r="J56" s="26">
        <v>0.26706586826347301</v>
      </c>
      <c r="K56" s="24">
        <v>21619</v>
      </c>
      <c r="L56" s="25">
        <v>1</v>
      </c>
      <c r="M56" s="24">
        <v>20787</v>
      </c>
      <c r="N56" s="25">
        <v>1</v>
      </c>
      <c r="O56" s="26">
        <v>4.0025015634771677E-2</v>
      </c>
    </row>
    <row r="57" spans="2:15">
      <c r="B57" s="1" t="s">
        <v>60</v>
      </c>
      <c r="C57" s="27"/>
      <c r="D57" s="1"/>
      <c r="E57" s="1"/>
      <c r="F57" s="1"/>
      <c r="G57" s="1"/>
      <c r="H57" s="67"/>
      <c r="I57" s="67"/>
      <c r="J57" s="67"/>
      <c r="K57" s="67"/>
      <c r="L57" s="67"/>
      <c r="M57" s="67"/>
      <c r="N57" s="67"/>
      <c r="O57" s="67"/>
    </row>
    <row r="58" spans="2:15">
      <c r="B58" s="28" t="s">
        <v>61</v>
      </c>
      <c r="C58" s="1"/>
      <c r="D58" s="1"/>
      <c r="E58" s="1"/>
      <c r="F58" s="1"/>
      <c r="G58" s="1"/>
    </row>
    <row r="60" spans="2:15">
      <c r="B60" s="105" t="s">
        <v>44</v>
      </c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57"/>
    </row>
    <row r="61" spans="2:15" ht="14.4" thickBot="1">
      <c r="B61" s="111" t="s">
        <v>45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58" t="s">
        <v>31</v>
      </c>
    </row>
    <row r="62" spans="2:15">
      <c r="B62" s="96" t="s">
        <v>20</v>
      </c>
      <c r="C62" s="98" t="s">
        <v>1</v>
      </c>
      <c r="D62" s="100" t="s">
        <v>87</v>
      </c>
      <c r="E62" s="100"/>
      <c r="F62" s="100"/>
      <c r="G62" s="100"/>
      <c r="H62" s="101"/>
      <c r="I62" s="104" t="s">
        <v>89</v>
      </c>
      <c r="J62" s="101"/>
      <c r="K62" s="104" t="s">
        <v>92</v>
      </c>
      <c r="L62" s="100"/>
      <c r="M62" s="100"/>
      <c r="N62" s="100"/>
      <c r="O62" s="109"/>
    </row>
    <row r="63" spans="2:15" ht="14.4" thickBot="1">
      <c r="B63" s="97"/>
      <c r="C63" s="99"/>
      <c r="D63" s="107" t="s">
        <v>88</v>
      </c>
      <c r="E63" s="107"/>
      <c r="F63" s="107"/>
      <c r="G63" s="107"/>
      <c r="H63" s="110"/>
      <c r="I63" s="106" t="s">
        <v>86</v>
      </c>
      <c r="J63" s="110"/>
      <c r="K63" s="106" t="s">
        <v>93</v>
      </c>
      <c r="L63" s="107"/>
      <c r="M63" s="107"/>
      <c r="N63" s="107"/>
      <c r="O63" s="108"/>
    </row>
    <row r="64" spans="2:15" ht="15" customHeight="1">
      <c r="B64" s="97"/>
      <c r="C64" s="99"/>
      <c r="D64" s="92">
        <v>2023</v>
      </c>
      <c r="E64" s="93"/>
      <c r="F64" s="92">
        <v>2022</v>
      </c>
      <c r="G64" s="93"/>
      <c r="H64" s="82" t="s">
        <v>21</v>
      </c>
      <c r="I64" s="102">
        <v>2023</v>
      </c>
      <c r="J64" s="102" t="s">
        <v>90</v>
      </c>
      <c r="K64" s="92">
        <v>2023</v>
      </c>
      <c r="L64" s="93"/>
      <c r="M64" s="92">
        <v>2022</v>
      </c>
      <c r="N64" s="93"/>
      <c r="O64" s="82" t="s">
        <v>21</v>
      </c>
    </row>
    <row r="65" spans="2:15" ht="15" customHeight="1" thickBot="1">
      <c r="B65" s="84" t="s">
        <v>20</v>
      </c>
      <c r="C65" s="86" t="s">
        <v>23</v>
      </c>
      <c r="D65" s="94"/>
      <c r="E65" s="95"/>
      <c r="F65" s="94"/>
      <c r="G65" s="95"/>
      <c r="H65" s="83"/>
      <c r="I65" s="103"/>
      <c r="J65" s="103"/>
      <c r="K65" s="94"/>
      <c r="L65" s="95"/>
      <c r="M65" s="94"/>
      <c r="N65" s="95"/>
      <c r="O65" s="83"/>
    </row>
    <row r="66" spans="2:15" ht="15" customHeight="1">
      <c r="B66" s="84"/>
      <c r="C66" s="86"/>
      <c r="D66" s="4" t="s">
        <v>24</v>
      </c>
      <c r="E66" s="5" t="s">
        <v>2</v>
      </c>
      <c r="F66" s="4" t="s">
        <v>24</v>
      </c>
      <c r="G66" s="5" t="s">
        <v>2</v>
      </c>
      <c r="H66" s="88" t="s">
        <v>25</v>
      </c>
      <c r="I66" s="6" t="s">
        <v>24</v>
      </c>
      <c r="J66" s="90" t="s">
        <v>91</v>
      </c>
      <c r="K66" s="4" t="s">
        <v>24</v>
      </c>
      <c r="L66" s="5" t="s">
        <v>2</v>
      </c>
      <c r="M66" s="4" t="s">
        <v>24</v>
      </c>
      <c r="N66" s="5" t="s">
        <v>2</v>
      </c>
      <c r="O66" s="88" t="s">
        <v>25</v>
      </c>
    </row>
    <row r="67" spans="2:15" ht="27" thickBot="1">
      <c r="B67" s="85"/>
      <c r="C67" s="87"/>
      <c r="D67" s="7" t="s">
        <v>26</v>
      </c>
      <c r="E67" s="8" t="s">
        <v>27</v>
      </c>
      <c r="F67" s="7" t="s">
        <v>26</v>
      </c>
      <c r="G67" s="8" t="s">
        <v>27</v>
      </c>
      <c r="H67" s="89"/>
      <c r="I67" s="9" t="s">
        <v>26</v>
      </c>
      <c r="J67" s="91"/>
      <c r="K67" s="7" t="s">
        <v>26</v>
      </c>
      <c r="L67" s="8" t="s">
        <v>27</v>
      </c>
      <c r="M67" s="7" t="s">
        <v>26</v>
      </c>
      <c r="N67" s="8" t="s">
        <v>27</v>
      </c>
      <c r="O67" s="89"/>
    </row>
    <row r="68" spans="2:15" ht="14.4" thickBot="1">
      <c r="B68" s="59"/>
      <c r="C68" s="11" t="s">
        <v>12</v>
      </c>
      <c r="D68" s="12">
        <v>152</v>
      </c>
      <c r="E68" s="13">
        <v>0.20907840440165062</v>
      </c>
      <c r="F68" s="12">
        <v>134</v>
      </c>
      <c r="G68" s="13">
        <v>0.17470664928292046</v>
      </c>
      <c r="H68" s="14">
        <v>0.13432835820895517</v>
      </c>
      <c r="I68" s="12">
        <v>133</v>
      </c>
      <c r="J68" s="14">
        <v>0.14285714285714279</v>
      </c>
      <c r="K68" s="12">
        <v>1746</v>
      </c>
      <c r="L68" s="13">
        <v>0.22327365728900256</v>
      </c>
      <c r="M68" s="12">
        <v>1259</v>
      </c>
      <c r="N68" s="13">
        <v>0.18398363290954259</v>
      </c>
      <c r="O68" s="14">
        <v>0.3868149324861001</v>
      </c>
    </row>
    <row r="69" spans="2:15" ht="14.4" thickBot="1">
      <c r="B69" s="60"/>
      <c r="C69" s="16" t="s">
        <v>4</v>
      </c>
      <c r="D69" s="17">
        <v>124</v>
      </c>
      <c r="E69" s="18">
        <v>0.17056396148555708</v>
      </c>
      <c r="F69" s="17">
        <v>66</v>
      </c>
      <c r="G69" s="18">
        <v>8.6049543676662316E-2</v>
      </c>
      <c r="H69" s="19">
        <v>0.8787878787878789</v>
      </c>
      <c r="I69" s="17">
        <v>60</v>
      </c>
      <c r="J69" s="19">
        <v>1.0666666666666669</v>
      </c>
      <c r="K69" s="17">
        <v>1260</v>
      </c>
      <c r="L69" s="18">
        <v>0.16112531969309463</v>
      </c>
      <c r="M69" s="17">
        <v>1017</v>
      </c>
      <c r="N69" s="18">
        <v>0.14861902674265673</v>
      </c>
      <c r="O69" s="19">
        <v>0.23893805309734506</v>
      </c>
    </row>
    <row r="70" spans="2:15" ht="14.4" thickBot="1">
      <c r="B70" s="60"/>
      <c r="C70" s="11" t="s">
        <v>8</v>
      </c>
      <c r="D70" s="12">
        <v>99</v>
      </c>
      <c r="E70" s="13">
        <v>0.13617606602475929</v>
      </c>
      <c r="F70" s="12">
        <v>143</v>
      </c>
      <c r="G70" s="13">
        <v>0.1864406779661017</v>
      </c>
      <c r="H70" s="14">
        <v>-0.30769230769230771</v>
      </c>
      <c r="I70" s="12">
        <v>73</v>
      </c>
      <c r="J70" s="14">
        <v>0.35616438356164393</v>
      </c>
      <c r="K70" s="12">
        <v>1178</v>
      </c>
      <c r="L70" s="13">
        <v>0.15063938618925832</v>
      </c>
      <c r="M70" s="12">
        <v>1082</v>
      </c>
      <c r="N70" s="13">
        <v>0.15811778459739881</v>
      </c>
      <c r="O70" s="14">
        <v>8.8724584103512028E-2</v>
      </c>
    </row>
    <row r="71" spans="2:15" ht="14.4" thickBot="1">
      <c r="B71" s="60"/>
      <c r="C71" s="61" t="s">
        <v>9</v>
      </c>
      <c r="D71" s="17">
        <v>88</v>
      </c>
      <c r="E71" s="18">
        <v>0.12104539202200826</v>
      </c>
      <c r="F71" s="17">
        <v>137</v>
      </c>
      <c r="G71" s="18">
        <v>0.17861799217731422</v>
      </c>
      <c r="H71" s="19">
        <v>-0.35766423357664234</v>
      </c>
      <c r="I71" s="17">
        <v>73</v>
      </c>
      <c r="J71" s="19">
        <v>0.20547945205479445</v>
      </c>
      <c r="K71" s="17">
        <v>1158</v>
      </c>
      <c r="L71" s="18">
        <v>0.14808184143222505</v>
      </c>
      <c r="M71" s="17">
        <v>1223</v>
      </c>
      <c r="N71" s="18">
        <v>0.17872278240537776</v>
      </c>
      <c r="O71" s="19">
        <v>-5.3147996729353997E-2</v>
      </c>
    </row>
    <row r="72" spans="2:15" ht="14.4" thickBot="1">
      <c r="B72" s="60"/>
      <c r="C72" s="62" t="s">
        <v>10</v>
      </c>
      <c r="D72" s="12">
        <v>87</v>
      </c>
      <c r="E72" s="13">
        <v>0.11966987620357634</v>
      </c>
      <c r="F72" s="12">
        <v>104</v>
      </c>
      <c r="G72" s="13">
        <v>0.13559322033898305</v>
      </c>
      <c r="H72" s="14">
        <v>-0.16346153846153844</v>
      </c>
      <c r="I72" s="12">
        <v>35</v>
      </c>
      <c r="J72" s="14">
        <v>1.4857142857142858</v>
      </c>
      <c r="K72" s="12">
        <v>753</v>
      </c>
      <c r="L72" s="13">
        <v>9.629156010230179E-2</v>
      </c>
      <c r="M72" s="12">
        <v>800</v>
      </c>
      <c r="N72" s="13">
        <v>0.11690778898144089</v>
      </c>
      <c r="O72" s="14">
        <v>-5.8749999999999969E-2</v>
      </c>
    </row>
    <row r="73" spans="2:15" ht="14.4" thickBot="1">
      <c r="B73" s="60"/>
      <c r="C73" s="63" t="s">
        <v>3</v>
      </c>
      <c r="D73" s="17">
        <v>57</v>
      </c>
      <c r="E73" s="18">
        <v>7.8404401650618988E-2</v>
      </c>
      <c r="F73" s="17">
        <v>87</v>
      </c>
      <c r="G73" s="18">
        <v>0.11342894393741851</v>
      </c>
      <c r="H73" s="19">
        <v>-0.34482758620689657</v>
      </c>
      <c r="I73" s="17">
        <v>35</v>
      </c>
      <c r="J73" s="19">
        <v>0.62857142857142856</v>
      </c>
      <c r="K73" s="17">
        <v>653</v>
      </c>
      <c r="L73" s="18">
        <v>8.3503836317135552E-2</v>
      </c>
      <c r="M73" s="17">
        <v>705</v>
      </c>
      <c r="N73" s="18">
        <v>0.10302498903989478</v>
      </c>
      <c r="O73" s="19">
        <v>-7.3758865248226946E-2</v>
      </c>
    </row>
    <row r="74" spans="2:15" ht="14.4" thickBot="1">
      <c r="B74" s="60"/>
      <c r="C74" s="11" t="s">
        <v>11</v>
      </c>
      <c r="D74" s="12">
        <v>80</v>
      </c>
      <c r="E74" s="13">
        <v>0.11004126547455295</v>
      </c>
      <c r="F74" s="12">
        <v>72</v>
      </c>
      <c r="G74" s="13">
        <v>9.3872229465449805E-2</v>
      </c>
      <c r="H74" s="14">
        <v>0.11111111111111116</v>
      </c>
      <c r="I74" s="12">
        <v>42</v>
      </c>
      <c r="J74" s="14">
        <v>0.90476190476190466</v>
      </c>
      <c r="K74" s="12">
        <v>600</v>
      </c>
      <c r="L74" s="13">
        <v>7.6726342710997444E-2</v>
      </c>
      <c r="M74" s="12">
        <v>499</v>
      </c>
      <c r="N74" s="13">
        <v>7.2921233377173753E-2</v>
      </c>
      <c r="O74" s="14">
        <v>0.20240480961923857</v>
      </c>
    </row>
    <row r="75" spans="2:15" ht="14.4" thickBot="1">
      <c r="B75" s="60"/>
      <c r="C75" s="63" t="s">
        <v>28</v>
      </c>
      <c r="D75" s="17">
        <f>+D76-SUM(D68:D74)</f>
        <v>40</v>
      </c>
      <c r="E75" s="18">
        <f>+E76-SUM(E68:E74)</f>
        <v>5.502063273727642E-2</v>
      </c>
      <c r="F75" s="17">
        <f>+F76-SUM(F68:F74)</f>
        <v>24</v>
      </c>
      <c r="G75" s="18">
        <f>+G76-SUM(G68:G74)</f>
        <v>3.1290743155149903E-2</v>
      </c>
      <c r="H75" s="19">
        <f>+D75/F75-1</f>
        <v>0.66666666666666674</v>
      </c>
      <c r="I75" s="17">
        <f>+I76-SUM(I68:I74)</f>
        <v>25</v>
      </c>
      <c r="J75" s="19">
        <f>+D75/I75-1</f>
        <v>0.60000000000000009</v>
      </c>
      <c r="K75" s="17">
        <f>+K76-SUM(K68:K74)</f>
        <v>472</v>
      </c>
      <c r="L75" s="18">
        <f>+L76-SUM(L68:L74)</f>
        <v>6.0358056265984672E-2</v>
      </c>
      <c r="M75" s="17">
        <f>+M76-SUM(M68:M74)</f>
        <v>258</v>
      </c>
      <c r="N75" s="18">
        <f>+N76-SUM(N68:N74)</f>
        <v>3.7702761946514673E-2</v>
      </c>
      <c r="O75" s="19">
        <f>+K75/M75-1</f>
        <v>0.82945736434108519</v>
      </c>
    </row>
    <row r="76" spans="2:15" ht="14.4" thickBot="1">
      <c r="B76" s="78"/>
      <c r="C76" s="79" t="s">
        <v>29</v>
      </c>
      <c r="D76" s="24">
        <v>727</v>
      </c>
      <c r="E76" s="25">
        <v>1</v>
      </c>
      <c r="F76" s="24">
        <v>767</v>
      </c>
      <c r="G76" s="25">
        <v>1</v>
      </c>
      <c r="H76" s="26">
        <v>-5.2151238591916504E-2</v>
      </c>
      <c r="I76" s="24">
        <v>476</v>
      </c>
      <c r="J76" s="26">
        <v>0.5273109243697478</v>
      </c>
      <c r="K76" s="24">
        <v>7820</v>
      </c>
      <c r="L76" s="25">
        <v>1</v>
      </c>
      <c r="M76" s="24">
        <v>6843</v>
      </c>
      <c r="N76" s="25">
        <v>1</v>
      </c>
      <c r="O76" s="26">
        <v>0.14277363729358461</v>
      </c>
    </row>
    <row r="77" spans="2:15">
      <c r="B77" s="1" t="s">
        <v>38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</row>
    <row r="78" spans="2:15">
      <c r="B78" s="28"/>
    </row>
  </sheetData>
  <mergeCells count="72">
    <mergeCell ref="B3:N3"/>
    <mergeCell ref="B36:N36"/>
    <mergeCell ref="B30:C30"/>
    <mergeCell ref="B56:C56"/>
    <mergeCell ref="B76:C76"/>
    <mergeCell ref="D6:E7"/>
    <mergeCell ref="F6:G7"/>
    <mergeCell ref="H6:H7"/>
    <mergeCell ref="I6:I7"/>
    <mergeCell ref="J6:J7"/>
    <mergeCell ref="K6:L7"/>
    <mergeCell ref="B35:N35"/>
    <mergeCell ref="B37:B39"/>
    <mergeCell ref="C37:C39"/>
    <mergeCell ref="D38:H38"/>
    <mergeCell ref="I38:J38"/>
    <mergeCell ref="B2:N2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D10:O17">
    <cfRule type="cellIs" dxfId="33" priority="34" operator="equal">
      <formula>0</formula>
    </cfRule>
  </conditionalFormatting>
  <conditionalFormatting sqref="D19:O27">
    <cfRule type="cellIs" dxfId="32" priority="24" operator="equal">
      <formula>0</formula>
    </cfRule>
  </conditionalFormatting>
  <conditionalFormatting sqref="D43:O43">
    <cfRule type="cellIs" dxfId="31" priority="19" operator="equal">
      <formula>0</formula>
    </cfRule>
  </conditionalFormatting>
  <conditionalFormatting sqref="D45:O53">
    <cfRule type="cellIs" dxfId="30" priority="8" operator="equal">
      <formula>0</formula>
    </cfRule>
  </conditionalFormatting>
  <conditionalFormatting sqref="D68:O75">
    <cfRule type="cellIs" dxfId="29" priority="1" operator="equal">
      <formula>0</formula>
    </cfRule>
  </conditionalFormatting>
  <conditionalFormatting sqref="H10:H29 O10:O29 J19:J27">
    <cfRule type="cellIs" dxfId="28" priority="28" operator="lessThan">
      <formula>0</formula>
    </cfRule>
  </conditionalFormatting>
  <conditionalFormatting sqref="H43:H55 O43:O55">
    <cfRule type="cellIs" dxfId="27" priority="6" operator="lessThan">
      <formula>0</formula>
    </cfRule>
  </conditionalFormatting>
  <conditionalFormatting sqref="H68:H75 J68:J75 O68:O75">
    <cfRule type="cellIs" dxfId="26" priority="5" operator="lessThan">
      <formula>0</formula>
    </cfRule>
  </conditionalFormatting>
  <conditionalFormatting sqref="J10:J17">
    <cfRule type="cellIs" dxfId="25" priority="38" operator="lessThan">
      <formula>0</formula>
    </cfRule>
  </conditionalFormatting>
  <conditionalFormatting sqref="J43">
    <cfRule type="cellIs" dxfId="24" priority="23" operator="lessThan">
      <formula>0</formula>
    </cfRule>
  </conditionalFormatting>
  <conditionalFormatting sqref="J45:J53">
    <cfRule type="cellIs" dxfId="23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0" customWidth="1"/>
    <col min="2" max="2" width="9.109375" style="40" customWidth="1"/>
    <col min="3" max="3" width="18.44140625" style="40" customWidth="1"/>
    <col min="4" max="9" width="9" style="40" customWidth="1"/>
    <col min="10" max="10" width="11" style="40" customWidth="1"/>
    <col min="11" max="14" width="9" style="40" customWidth="1"/>
    <col min="15" max="15" width="11.44140625" style="40" customWidth="1"/>
    <col min="16" max="16384" width="9.109375" style="40"/>
  </cols>
  <sheetData>
    <row r="1" spans="2:15">
      <c r="B1" s="40" t="s">
        <v>7</v>
      </c>
      <c r="E1" s="41"/>
      <c r="O1" s="42">
        <v>45237</v>
      </c>
    </row>
    <row r="2" spans="2:15">
      <c r="B2" s="105" t="s">
        <v>30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68"/>
    </row>
    <row r="3" spans="2:15" ht="14.4" thickBot="1">
      <c r="B3" s="111" t="s">
        <v>82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74" t="s">
        <v>83</v>
      </c>
    </row>
    <row r="4" spans="2:15" ht="15" customHeight="1">
      <c r="B4" s="96" t="s">
        <v>0</v>
      </c>
      <c r="C4" s="98" t="s">
        <v>1</v>
      </c>
      <c r="D4" s="100" t="s">
        <v>87</v>
      </c>
      <c r="E4" s="100"/>
      <c r="F4" s="100"/>
      <c r="G4" s="100"/>
      <c r="H4" s="101"/>
      <c r="I4" s="104" t="s">
        <v>89</v>
      </c>
      <c r="J4" s="101"/>
      <c r="K4" s="104" t="s">
        <v>92</v>
      </c>
      <c r="L4" s="100"/>
      <c r="M4" s="100"/>
      <c r="N4" s="100"/>
      <c r="O4" s="109"/>
    </row>
    <row r="5" spans="2:15" ht="14.4" thickBot="1">
      <c r="B5" s="97"/>
      <c r="C5" s="99"/>
      <c r="D5" s="107" t="s">
        <v>88</v>
      </c>
      <c r="E5" s="107"/>
      <c r="F5" s="107"/>
      <c r="G5" s="107"/>
      <c r="H5" s="110"/>
      <c r="I5" s="106" t="s">
        <v>86</v>
      </c>
      <c r="J5" s="110"/>
      <c r="K5" s="106" t="s">
        <v>93</v>
      </c>
      <c r="L5" s="107"/>
      <c r="M5" s="107"/>
      <c r="N5" s="107"/>
      <c r="O5" s="108"/>
    </row>
    <row r="6" spans="2:15" ht="19.5" customHeight="1">
      <c r="B6" s="97"/>
      <c r="C6" s="99"/>
      <c r="D6" s="92">
        <v>2023</v>
      </c>
      <c r="E6" s="93"/>
      <c r="F6" s="92">
        <v>2022</v>
      </c>
      <c r="G6" s="93"/>
      <c r="H6" s="82" t="s">
        <v>21</v>
      </c>
      <c r="I6" s="102">
        <v>2023</v>
      </c>
      <c r="J6" s="102" t="s">
        <v>90</v>
      </c>
      <c r="K6" s="92">
        <v>2023</v>
      </c>
      <c r="L6" s="93"/>
      <c r="M6" s="92">
        <v>2022</v>
      </c>
      <c r="N6" s="93"/>
      <c r="O6" s="82" t="s">
        <v>21</v>
      </c>
    </row>
    <row r="7" spans="2:15" ht="19.5" customHeight="1" thickBot="1">
      <c r="B7" s="84" t="s">
        <v>22</v>
      </c>
      <c r="C7" s="86" t="s">
        <v>23</v>
      </c>
      <c r="D7" s="94"/>
      <c r="E7" s="95"/>
      <c r="F7" s="94"/>
      <c r="G7" s="95"/>
      <c r="H7" s="83"/>
      <c r="I7" s="103"/>
      <c r="J7" s="103"/>
      <c r="K7" s="94"/>
      <c r="L7" s="95"/>
      <c r="M7" s="94"/>
      <c r="N7" s="95"/>
      <c r="O7" s="83"/>
    </row>
    <row r="8" spans="2:15" ht="15" customHeight="1">
      <c r="B8" s="84"/>
      <c r="C8" s="86"/>
      <c r="D8" s="4" t="s">
        <v>24</v>
      </c>
      <c r="E8" s="5" t="s">
        <v>2</v>
      </c>
      <c r="F8" s="4" t="s">
        <v>24</v>
      </c>
      <c r="G8" s="5" t="s">
        <v>2</v>
      </c>
      <c r="H8" s="88" t="s">
        <v>25</v>
      </c>
      <c r="I8" s="6" t="s">
        <v>24</v>
      </c>
      <c r="J8" s="90" t="s">
        <v>91</v>
      </c>
      <c r="K8" s="4" t="s">
        <v>24</v>
      </c>
      <c r="L8" s="5" t="s">
        <v>2</v>
      </c>
      <c r="M8" s="4" t="s">
        <v>24</v>
      </c>
      <c r="N8" s="5" t="s">
        <v>2</v>
      </c>
      <c r="O8" s="88" t="s">
        <v>25</v>
      </c>
    </row>
    <row r="9" spans="2:15" ht="15" customHeight="1" thickBot="1">
      <c r="B9" s="85"/>
      <c r="C9" s="87"/>
      <c r="D9" s="7" t="s">
        <v>26</v>
      </c>
      <c r="E9" s="8" t="s">
        <v>27</v>
      </c>
      <c r="F9" s="7" t="s">
        <v>26</v>
      </c>
      <c r="G9" s="8" t="s">
        <v>27</v>
      </c>
      <c r="H9" s="89"/>
      <c r="I9" s="9" t="s">
        <v>26</v>
      </c>
      <c r="J9" s="91"/>
      <c r="K9" s="7" t="s">
        <v>26</v>
      </c>
      <c r="L9" s="8" t="s">
        <v>27</v>
      </c>
      <c r="M9" s="7" t="s">
        <v>26</v>
      </c>
      <c r="N9" s="8" t="s">
        <v>27</v>
      </c>
      <c r="O9" s="89"/>
    </row>
    <row r="10" spans="2:15" ht="14.4" thickBot="1">
      <c r="B10" s="10">
        <v>1</v>
      </c>
      <c r="C10" s="11" t="s">
        <v>9</v>
      </c>
      <c r="D10" s="12">
        <v>56</v>
      </c>
      <c r="E10" s="13">
        <v>0.28140703517587939</v>
      </c>
      <c r="F10" s="12">
        <v>19</v>
      </c>
      <c r="G10" s="13">
        <v>0.21111111111111111</v>
      </c>
      <c r="H10" s="14">
        <v>1.9473684210526314</v>
      </c>
      <c r="I10" s="12">
        <v>54</v>
      </c>
      <c r="J10" s="14">
        <v>3.7037037037036979E-2</v>
      </c>
      <c r="K10" s="12">
        <v>567</v>
      </c>
      <c r="L10" s="13">
        <v>0.40212765957446811</v>
      </c>
      <c r="M10" s="12">
        <v>288</v>
      </c>
      <c r="N10" s="13">
        <v>0.31858407079646017</v>
      </c>
      <c r="O10" s="14">
        <v>0.96875</v>
      </c>
    </row>
    <row r="11" spans="2:15" ht="14.4" thickBot="1">
      <c r="B11" s="55">
        <v>2</v>
      </c>
      <c r="C11" s="16" t="s">
        <v>41</v>
      </c>
      <c r="D11" s="17">
        <v>93</v>
      </c>
      <c r="E11" s="18">
        <v>0.46733668341708545</v>
      </c>
      <c r="F11" s="17">
        <v>8</v>
      </c>
      <c r="G11" s="18">
        <v>8.8888888888888892E-2</v>
      </c>
      <c r="H11" s="19">
        <v>10.625</v>
      </c>
      <c r="I11" s="17">
        <v>17</v>
      </c>
      <c r="J11" s="19">
        <v>4.4705882352941178</v>
      </c>
      <c r="K11" s="17">
        <v>293</v>
      </c>
      <c r="L11" s="18">
        <v>0.20780141843971631</v>
      </c>
      <c r="M11" s="17">
        <v>205</v>
      </c>
      <c r="N11" s="18">
        <v>0.22676991150442477</v>
      </c>
      <c r="O11" s="19">
        <v>0.42926829268292677</v>
      </c>
    </row>
    <row r="12" spans="2:15" ht="14.4" thickBot="1">
      <c r="B12" s="10">
        <v>3</v>
      </c>
      <c r="C12" s="11" t="s">
        <v>4</v>
      </c>
      <c r="D12" s="12">
        <v>25</v>
      </c>
      <c r="E12" s="13">
        <v>0.12562814070351758</v>
      </c>
      <c r="F12" s="12">
        <v>34</v>
      </c>
      <c r="G12" s="13">
        <v>0.37777777777777777</v>
      </c>
      <c r="H12" s="14">
        <v>-0.26470588235294112</v>
      </c>
      <c r="I12" s="12">
        <v>17</v>
      </c>
      <c r="J12" s="14">
        <v>0.47058823529411775</v>
      </c>
      <c r="K12" s="12">
        <v>136</v>
      </c>
      <c r="L12" s="13">
        <v>9.6453900709219859E-2</v>
      </c>
      <c r="M12" s="12">
        <v>189</v>
      </c>
      <c r="N12" s="13">
        <v>0.20907079646017698</v>
      </c>
      <c r="O12" s="14">
        <v>-0.28042328042328046</v>
      </c>
    </row>
    <row r="13" spans="2:15" ht="14.4" thickBot="1">
      <c r="B13" s="55">
        <v>4</v>
      </c>
      <c r="C13" s="16" t="s">
        <v>12</v>
      </c>
      <c r="D13" s="17">
        <v>4</v>
      </c>
      <c r="E13" s="18">
        <v>2.0100502512562814E-2</v>
      </c>
      <c r="F13" s="17">
        <v>19</v>
      </c>
      <c r="G13" s="18">
        <v>0.21111111111111111</v>
      </c>
      <c r="H13" s="19">
        <v>-0.78947368421052633</v>
      </c>
      <c r="I13" s="17">
        <v>21</v>
      </c>
      <c r="J13" s="19">
        <v>-0.80952380952380953</v>
      </c>
      <c r="K13" s="17">
        <v>135</v>
      </c>
      <c r="L13" s="18">
        <v>9.5744680851063829E-2</v>
      </c>
      <c r="M13" s="17">
        <v>60</v>
      </c>
      <c r="N13" s="18">
        <v>6.637168141592921E-2</v>
      </c>
      <c r="O13" s="19">
        <v>1.25</v>
      </c>
    </row>
    <row r="14" spans="2:15" ht="14.4" thickBot="1">
      <c r="B14" s="10">
        <v>5</v>
      </c>
      <c r="C14" s="11" t="s">
        <v>73</v>
      </c>
      <c r="D14" s="12">
        <v>0</v>
      </c>
      <c r="E14" s="13">
        <v>0</v>
      </c>
      <c r="F14" s="12">
        <v>5</v>
      </c>
      <c r="G14" s="13">
        <v>5.5555555555555552E-2</v>
      </c>
      <c r="H14" s="14">
        <v>-1</v>
      </c>
      <c r="I14" s="12">
        <v>0</v>
      </c>
      <c r="J14" s="14"/>
      <c r="K14" s="12">
        <v>55</v>
      </c>
      <c r="L14" s="13">
        <v>3.9007092198581561E-2</v>
      </c>
      <c r="M14" s="12">
        <v>28</v>
      </c>
      <c r="N14" s="13">
        <v>3.0973451327433628E-2</v>
      </c>
      <c r="O14" s="14">
        <v>0.96428571428571419</v>
      </c>
    </row>
    <row r="15" spans="2:15" ht="14.4" thickBot="1">
      <c r="B15" s="80" t="s">
        <v>43</v>
      </c>
      <c r="C15" s="81"/>
      <c r="D15" s="21">
        <f>SUM(D10:D14)</f>
        <v>178</v>
      </c>
      <c r="E15" s="22">
        <f>D15/D17</f>
        <v>0.89447236180904521</v>
      </c>
      <c r="F15" s="21">
        <f>SUM(F10:F14)</f>
        <v>85</v>
      </c>
      <c r="G15" s="22">
        <f>F15/F17</f>
        <v>0.94444444444444442</v>
      </c>
      <c r="H15" s="23">
        <f>D15/F15-1</f>
        <v>1.0941176470588236</v>
      </c>
      <c r="I15" s="21">
        <f>SUM(I10:I14)</f>
        <v>109</v>
      </c>
      <c r="J15" s="22">
        <f>D15/I15-1</f>
        <v>0.6330275229357798</v>
      </c>
      <c r="K15" s="21">
        <f>SUM(K10:K14)</f>
        <v>1186</v>
      </c>
      <c r="L15" s="22">
        <f>K15/K17</f>
        <v>0.84113475177304964</v>
      </c>
      <c r="M15" s="21">
        <f>SUM(M10:M14)</f>
        <v>770</v>
      </c>
      <c r="N15" s="22">
        <f>M15/M17</f>
        <v>0.85176991150442483</v>
      </c>
      <c r="O15" s="23">
        <f>K15/M15-1</f>
        <v>0.54025974025974022</v>
      </c>
    </row>
    <row r="16" spans="2:15" ht="14.4" thickBot="1">
      <c r="B16" s="80" t="s">
        <v>28</v>
      </c>
      <c r="C16" s="81"/>
      <c r="D16" s="36">
        <f>D17-D15</f>
        <v>21</v>
      </c>
      <c r="E16" s="22">
        <f t="shared" ref="E16:N16" si="0">E17-E15</f>
        <v>0.10552763819095479</v>
      </c>
      <c r="F16" s="36">
        <f t="shared" si="0"/>
        <v>5</v>
      </c>
      <c r="G16" s="22">
        <f t="shared" si="0"/>
        <v>5.5555555555555802E-2</v>
      </c>
      <c r="H16" s="23">
        <f>D16/F16-1</f>
        <v>3.2</v>
      </c>
      <c r="I16" s="36">
        <f t="shared" si="0"/>
        <v>27</v>
      </c>
      <c r="J16" s="23">
        <f>D16/I16-1</f>
        <v>-0.22222222222222221</v>
      </c>
      <c r="K16" s="36">
        <f t="shared" si="0"/>
        <v>224</v>
      </c>
      <c r="L16" s="22">
        <f t="shared" si="0"/>
        <v>0.15886524822695036</v>
      </c>
      <c r="M16" s="36">
        <f t="shared" si="0"/>
        <v>134</v>
      </c>
      <c r="N16" s="22">
        <f t="shared" si="0"/>
        <v>0.14823008849557517</v>
      </c>
      <c r="O16" s="23">
        <f>K16/M16-1</f>
        <v>0.67164179104477606</v>
      </c>
    </row>
    <row r="17" spans="2:15" ht="14.4" thickBot="1">
      <c r="B17" s="78" t="s">
        <v>29</v>
      </c>
      <c r="C17" s="79"/>
      <c r="D17" s="24">
        <v>199</v>
      </c>
      <c r="E17" s="25">
        <v>1</v>
      </c>
      <c r="F17" s="24">
        <v>90</v>
      </c>
      <c r="G17" s="25">
        <v>1.0000000000000002</v>
      </c>
      <c r="H17" s="26">
        <v>1.2111111111111112</v>
      </c>
      <c r="I17" s="24">
        <v>136</v>
      </c>
      <c r="J17" s="26">
        <v>0.46323529411764697</v>
      </c>
      <c r="K17" s="24">
        <v>1410</v>
      </c>
      <c r="L17" s="25">
        <v>1</v>
      </c>
      <c r="M17" s="24">
        <v>904</v>
      </c>
      <c r="N17" s="25">
        <v>1</v>
      </c>
      <c r="O17" s="26">
        <v>0.55973451327433632</v>
      </c>
    </row>
    <row r="18" spans="2:15">
      <c r="B18" s="40" t="s">
        <v>62</v>
      </c>
    </row>
    <row r="19" spans="2:15">
      <c r="B19" s="69" t="s">
        <v>40</v>
      </c>
    </row>
    <row r="20" spans="2:15">
      <c r="B20" s="28" t="s">
        <v>63</v>
      </c>
      <c r="C20" s="1"/>
      <c r="D20" s="1"/>
      <c r="E20" s="1"/>
      <c r="F20" s="1"/>
      <c r="G20" s="1"/>
    </row>
    <row r="21" spans="2:15">
      <c r="B21" s="70" t="s">
        <v>39</v>
      </c>
    </row>
    <row r="22" spans="2:15">
      <c r="B22" s="70"/>
    </row>
  </sheetData>
  <mergeCells count="26">
    <mergeCell ref="J8:J9"/>
    <mergeCell ref="O8:O9"/>
    <mergeCell ref="D6:E7"/>
    <mergeCell ref="K4:O4"/>
    <mergeCell ref="B3:N3"/>
    <mergeCell ref="K5:O5"/>
    <mergeCell ref="O6:O7"/>
    <mergeCell ref="F6:G7"/>
    <mergeCell ref="D5:H5"/>
    <mergeCell ref="I5:J5"/>
    <mergeCell ref="B17:C17"/>
    <mergeCell ref="B15:C15"/>
    <mergeCell ref="B16:C16"/>
    <mergeCell ref="B2:N2"/>
    <mergeCell ref="M6:N7"/>
    <mergeCell ref="B4:B6"/>
    <mergeCell ref="C4:C6"/>
    <mergeCell ref="H6:H7"/>
    <mergeCell ref="I6:I7"/>
    <mergeCell ref="J6:J7"/>
    <mergeCell ref="K6:L7"/>
    <mergeCell ref="B7:B9"/>
    <mergeCell ref="C7:C9"/>
    <mergeCell ref="H8:H9"/>
    <mergeCell ref="D4:H4"/>
    <mergeCell ref="I4:J4"/>
  </mergeCells>
  <phoneticPr fontId="4" type="noConversion"/>
  <conditionalFormatting sqref="D10:O14">
    <cfRule type="cellIs" dxfId="22" priority="3" operator="equal">
      <formula>0</formula>
    </cfRule>
  </conditionalFormatting>
  <conditionalFormatting sqref="H10:H16 O10:O16">
    <cfRule type="cellIs" dxfId="21" priority="1" operator="lessThan">
      <formula>0</formula>
    </cfRule>
  </conditionalFormatting>
  <conditionalFormatting sqref="J10:J14">
    <cfRule type="cellIs" dxfId="20" priority="7" operator="lessThan">
      <formula>0</formula>
    </cfRule>
  </conditionalFormatting>
  <conditionalFormatting sqref="J16">
    <cfRule type="cellIs" dxfId="19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1ECDF-6E2C-4BFA-936A-45C39BB4E6B6}">
  <sheetPr>
    <pageSetUpPr fitToPage="1"/>
  </sheetPr>
  <dimension ref="B1:W65"/>
  <sheetViews>
    <sheetView showGridLines="0" workbookViewId="0">
      <selection activeCell="O1" sqref="O1"/>
    </sheetView>
  </sheetViews>
  <sheetFormatPr defaultColWidth="9.109375" defaultRowHeight="13.8"/>
  <cols>
    <col min="1" max="1" width="2" style="1" customWidth="1"/>
    <col min="2" max="2" width="8.109375" style="1" customWidth="1"/>
    <col min="3" max="3" width="21.33203125" style="1" customWidth="1"/>
    <col min="4" max="9" width="8.88671875" style="1" customWidth="1"/>
    <col min="10" max="10" width="9.44140625" style="1" customWidth="1"/>
    <col min="11" max="12" width="11.33203125" style="1" customWidth="1"/>
    <col min="13" max="14" width="8.88671875" style="1" customWidth="1"/>
    <col min="15" max="15" width="13.33203125" style="1" customWidth="1"/>
    <col min="16" max="16" width="9.44140625" style="1" customWidth="1"/>
    <col min="17" max="17" width="20.88671875" style="1" customWidth="1"/>
    <col min="18" max="22" width="11" style="1" customWidth="1"/>
    <col min="23" max="23" width="11.6640625" style="1" customWidth="1"/>
    <col min="24" max="16384" width="9.109375" style="1"/>
  </cols>
  <sheetData>
    <row r="1" spans="2:15">
      <c r="B1" s="1" t="s">
        <v>7</v>
      </c>
      <c r="D1" s="2"/>
      <c r="O1" s="42">
        <v>45237</v>
      </c>
    </row>
    <row r="2" spans="2:15" ht="14.4" customHeight="1">
      <c r="B2" s="105" t="s">
        <v>58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2:15" ht="14.4" customHeight="1">
      <c r="B3" s="111" t="s">
        <v>79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" customHeight="1" thickBot="1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3" t="s">
        <v>31</v>
      </c>
    </row>
    <row r="5" spans="2:15" ht="14.4" customHeight="1">
      <c r="B5" s="96" t="s">
        <v>0</v>
      </c>
      <c r="C5" s="98" t="s">
        <v>1</v>
      </c>
      <c r="D5" s="100" t="s">
        <v>87</v>
      </c>
      <c r="E5" s="100"/>
      <c r="F5" s="100"/>
      <c r="G5" s="100"/>
      <c r="H5" s="101"/>
      <c r="I5" s="104" t="s">
        <v>85</v>
      </c>
      <c r="J5" s="101"/>
      <c r="K5" s="104" t="s">
        <v>94</v>
      </c>
      <c r="L5" s="100"/>
      <c r="M5" s="100"/>
      <c r="N5" s="100"/>
      <c r="O5" s="109"/>
    </row>
    <row r="6" spans="2:15" ht="14.4" customHeight="1" thickBot="1">
      <c r="B6" s="97"/>
      <c r="C6" s="99"/>
      <c r="D6" s="107" t="s">
        <v>88</v>
      </c>
      <c r="E6" s="107"/>
      <c r="F6" s="107"/>
      <c r="G6" s="107"/>
      <c r="H6" s="110"/>
      <c r="I6" s="106" t="s">
        <v>86</v>
      </c>
      <c r="J6" s="110"/>
      <c r="K6" s="106" t="s">
        <v>95</v>
      </c>
      <c r="L6" s="107"/>
      <c r="M6" s="107"/>
      <c r="N6" s="107"/>
      <c r="O6" s="108"/>
    </row>
    <row r="7" spans="2:15" ht="14.4" customHeight="1">
      <c r="B7" s="97"/>
      <c r="C7" s="99"/>
      <c r="D7" s="92">
        <v>2023</v>
      </c>
      <c r="E7" s="93"/>
      <c r="F7" s="92">
        <v>2022</v>
      </c>
      <c r="G7" s="93"/>
      <c r="H7" s="82" t="s">
        <v>21</v>
      </c>
      <c r="I7" s="102">
        <v>2023</v>
      </c>
      <c r="J7" s="102" t="s">
        <v>96</v>
      </c>
      <c r="K7" s="92">
        <v>2023</v>
      </c>
      <c r="L7" s="93"/>
      <c r="M7" s="92">
        <v>2022</v>
      </c>
      <c r="N7" s="93"/>
      <c r="O7" s="82" t="s">
        <v>21</v>
      </c>
    </row>
    <row r="8" spans="2:15" ht="14.4" customHeight="1" thickBot="1">
      <c r="B8" s="84" t="s">
        <v>22</v>
      </c>
      <c r="C8" s="86" t="s">
        <v>23</v>
      </c>
      <c r="D8" s="94"/>
      <c r="E8" s="95"/>
      <c r="F8" s="94"/>
      <c r="G8" s="95"/>
      <c r="H8" s="83"/>
      <c r="I8" s="103"/>
      <c r="J8" s="103"/>
      <c r="K8" s="94"/>
      <c r="L8" s="95"/>
      <c r="M8" s="94"/>
      <c r="N8" s="95"/>
      <c r="O8" s="83"/>
    </row>
    <row r="9" spans="2:15" ht="14.4" customHeight="1">
      <c r="B9" s="84"/>
      <c r="C9" s="86"/>
      <c r="D9" s="4" t="s">
        <v>24</v>
      </c>
      <c r="E9" s="5" t="s">
        <v>2</v>
      </c>
      <c r="F9" s="4" t="s">
        <v>24</v>
      </c>
      <c r="G9" s="5" t="s">
        <v>2</v>
      </c>
      <c r="H9" s="88" t="s">
        <v>25</v>
      </c>
      <c r="I9" s="6" t="s">
        <v>24</v>
      </c>
      <c r="J9" s="90" t="s">
        <v>97</v>
      </c>
      <c r="K9" s="4" t="s">
        <v>24</v>
      </c>
      <c r="L9" s="5" t="s">
        <v>2</v>
      </c>
      <c r="M9" s="4" t="s">
        <v>24</v>
      </c>
      <c r="N9" s="5" t="s">
        <v>2</v>
      </c>
      <c r="O9" s="88" t="s">
        <v>25</v>
      </c>
    </row>
    <row r="10" spans="2:15" ht="14.4" customHeight="1" thickBot="1">
      <c r="B10" s="85"/>
      <c r="C10" s="87"/>
      <c r="D10" s="7" t="s">
        <v>26</v>
      </c>
      <c r="E10" s="8" t="s">
        <v>27</v>
      </c>
      <c r="F10" s="7" t="s">
        <v>26</v>
      </c>
      <c r="G10" s="8" t="s">
        <v>27</v>
      </c>
      <c r="H10" s="89"/>
      <c r="I10" s="9" t="s">
        <v>26</v>
      </c>
      <c r="J10" s="91"/>
      <c r="K10" s="7" t="s">
        <v>26</v>
      </c>
      <c r="L10" s="8" t="s">
        <v>27</v>
      </c>
      <c r="M10" s="7" t="s">
        <v>26</v>
      </c>
      <c r="N10" s="8" t="s">
        <v>27</v>
      </c>
      <c r="O10" s="89"/>
    </row>
    <row r="11" spans="2:15" ht="14.4" customHeight="1" thickBot="1">
      <c r="B11" s="10">
        <v>1</v>
      </c>
      <c r="C11" s="11" t="s">
        <v>11</v>
      </c>
      <c r="D11" s="12">
        <v>1096</v>
      </c>
      <c r="E11" s="13">
        <v>0.20069584325215162</v>
      </c>
      <c r="F11" s="12">
        <v>893</v>
      </c>
      <c r="G11" s="13">
        <v>0.17874299439551641</v>
      </c>
      <c r="H11" s="14">
        <v>0.22732362821948482</v>
      </c>
      <c r="I11" s="12">
        <v>950</v>
      </c>
      <c r="J11" s="14">
        <v>0.15368421052631587</v>
      </c>
      <c r="K11" s="12">
        <v>10709</v>
      </c>
      <c r="L11" s="13">
        <v>0.202956505259168</v>
      </c>
      <c r="M11" s="12">
        <v>10709</v>
      </c>
      <c r="N11" s="13">
        <v>0.21003804966069117</v>
      </c>
      <c r="O11" s="14">
        <v>0</v>
      </c>
    </row>
    <row r="12" spans="2:15" ht="14.4" customHeight="1" thickBot="1">
      <c r="B12" s="15">
        <v>2</v>
      </c>
      <c r="C12" s="16" t="s">
        <v>16</v>
      </c>
      <c r="D12" s="17">
        <v>669</v>
      </c>
      <c r="E12" s="18">
        <v>0.12250503570774583</v>
      </c>
      <c r="F12" s="17">
        <v>517</v>
      </c>
      <c r="G12" s="18">
        <v>0.10348278622898319</v>
      </c>
      <c r="H12" s="19">
        <v>0.29400386847195348</v>
      </c>
      <c r="I12" s="17">
        <v>801</v>
      </c>
      <c r="J12" s="19">
        <v>-0.16479400749063666</v>
      </c>
      <c r="K12" s="17">
        <v>7827</v>
      </c>
      <c r="L12" s="18">
        <v>0.14833696579171798</v>
      </c>
      <c r="M12" s="17">
        <v>7316</v>
      </c>
      <c r="N12" s="18">
        <v>0.14349036990546424</v>
      </c>
      <c r="O12" s="19">
        <v>6.9846910880262403E-2</v>
      </c>
    </row>
    <row r="13" spans="2:15" ht="14.4" customHeight="1" thickBot="1">
      <c r="B13" s="10">
        <v>3</v>
      </c>
      <c r="C13" s="11" t="s">
        <v>13</v>
      </c>
      <c r="D13" s="12">
        <v>722</v>
      </c>
      <c r="E13" s="13">
        <v>0.13221021790880791</v>
      </c>
      <c r="F13" s="12">
        <v>677</v>
      </c>
      <c r="G13" s="13">
        <v>0.13550840672538031</v>
      </c>
      <c r="H13" s="14">
        <v>6.6469719350073841E-2</v>
      </c>
      <c r="I13" s="12">
        <v>772</v>
      </c>
      <c r="J13" s="14">
        <v>-6.476683937823835E-2</v>
      </c>
      <c r="K13" s="12">
        <v>6439</v>
      </c>
      <c r="L13" s="13">
        <v>0.12203164976783853</v>
      </c>
      <c r="M13" s="12">
        <v>5287</v>
      </c>
      <c r="N13" s="13">
        <v>0.10369513199701878</v>
      </c>
      <c r="O13" s="14">
        <v>0.21789294495933431</v>
      </c>
    </row>
    <row r="14" spans="2:15" ht="14.4" customHeight="1" thickBot="1">
      <c r="B14" s="15">
        <v>4</v>
      </c>
      <c r="C14" s="16" t="s">
        <v>37</v>
      </c>
      <c r="D14" s="17">
        <v>532</v>
      </c>
      <c r="E14" s="18">
        <v>9.741805530122688E-2</v>
      </c>
      <c r="F14" s="17">
        <v>337</v>
      </c>
      <c r="G14" s="18">
        <v>6.7453963170536424E-2</v>
      </c>
      <c r="H14" s="19">
        <v>0.57863501483679536</v>
      </c>
      <c r="I14" s="17">
        <v>658</v>
      </c>
      <c r="J14" s="19">
        <v>-0.19148936170212771</v>
      </c>
      <c r="K14" s="17">
        <v>5738</v>
      </c>
      <c r="L14" s="18">
        <v>0.10874632805837203</v>
      </c>
      <c r="M14" s="17">
        <v>3765</v>
      </c>
      <c r="N14" s="18">
        <v>7.3843800258894601E-2</v>
      </c>
      <c r="O14" s="19">
        <v>0.52403718459495341</v>
      </c>
    </row>
    <row r="15" spans="2:15" ht="14.4" customHeight="1" thickBot="1">
      <c r="B15" s="10">
        <v>5</v>
      </c>
      <c r="C15" s="11" t="s">
        <v>17</v>
      </c>
      <c r="D15" s="12">
        <v>487</v>
      </c>
      <c r="E15" s="13">
        <v>8.9177806262589268E-2</v>
      </c>
      <c r="F15" s="12">
        <v>551</v>
      </c>
      <c r="G15" s="13">
        <v>0.11028823058446757</v>
      </c>
      <c r="H15" s="14">
        <v>-0.11615245009074415</v>
      </c>
      <c r="I15" s="12">
        <v>613</v>
      </c>
      <c r="J15" s="14">
        <v>-0.20554649265905378</v>
      </c>
      <c r="K15" s="12">
        <v>4497</v>
      </c>
      <c r="L15" s="13">
        <v>8.5226949682554717E-2</v>
      </c>
      <c r="M15" s="12">
        <v>3509</v>
      </c>
      <c r="N15" s="13">
        <v>6.8822814105832977E-2</v>
      </c>
      <c r="O15" s="14">
        <v>0.28156169848959811</v>
      </c>
    </row>
    <row r="16" spans="2:15" ht="14.4" customHeight="1" thickBot="1">
      <c r="B16" s="15">
        <v>6</v>
      </c>
      <c r="C16" s="16" t="s">
        <v>9</v>
      </c>
      <c r="D16" s="17">
        <v>529</v>
      </c>
      <c r="E16" s="18">
        <v>9.6868705365317706E-2</v>
      </c>
      <c r="F16" s="17">
        <v>604</v>
      </c>
      <c r="G16" s="18">
        <v>0.12089671737389912</v>
      </c>
      <c r="H16" s="19">
        <v>-0.1241721854304636</v>
      </c>
      <c r="I16" s="17">
        <v>410</v>
      </c>
      <c r="J16" s="19">
        <v>0.29024390243902443</v>
      </c>
      <c r="K16" s="17">
        <v>4426</v>
      </c>
      <c r="L16" s="18">
        <v>8.3881360750497486E-2</v>
      </c>
      <c r="M16" s="17">
        <v>4648</v>
      </c>
      <c r="N16" s="18">
        <v>9.1162279841525126E-2</v>
      </c>
      <c r="O16" s="19">
        <v>-4.7762478485370075E-2</v>
      </c>
    </row>
    <row r="17" spans="2:23" ht="14.4" customHeight="1" thickBot="1">
      <c r="B17" s="10">
        <v>7</v>
      </c>
      <c r="C17" s="11" t="s">
        <v>12</v>
      </c>
      <c r="D17" s="12">
        <v>413</v>
      </c>
      <c r="E17" s="13">
        <v>7.5627174510162973E-2</v>
      </c>
      <c r="F17" s="12">
        <v>565</v>
      </c>
      <c r="G17" s="13">
        <v>0.11309047237790232</v>
      </c>
      <c r="H17" s="14">
        <v>-0.26902654867256637</v>
      </c>
      <c r="I17" s="12">
        <v>460</v>
      </c>
      <c r="J17" s="14">
        <v>-0.10217391304347823</v>
      </c>
      <c r="K17" s="12">
        <v>4308</v>
      </c>
      <c r="L17" s="13">
        <v>8.1645029849331946E-2</v>
      </c>
      <c r="M17" s="12">
        <v>5875</v>
      </c>
      <c r="N17" s="13">
        <v>0.11522770956733221</v>
      </c>
      <c r="O17" s="14">
        <v>-0.26672340425531915</v>
      </c>
    </row>
    <row r="18" spans="2:23" ht="14.4" customHeight="1" thickBot="1">
      <c r="B18" s="15">
        <v>8</v>
      </c>
      <c r="C18" s="16" t="s">
        <v>18</v>
      </c>
      <c r="D18" s="17">
        <v>361</v>
      </c>
      <c r="E18" s="18">
        <v>6.6105108954403954E-2</v>
      </c>
      <c r="F18" s="17">
        <v>294</v>
      </c>
      <c r="G18" s="18">
        <v>5.8847077662129703E-2</v>
      </c>
      <c r="H18" s="19">
        <v>0.22789115646258495</v>
      </c>
      <c r="I18" s="17">
        <v>228</v>
      </c>
      <c r="J18" s="19">
        <v>0.58333333333333326</v>
      </c>
      <c r="K18" s="17">
        <v>2534</v>
      </c>
      <c r="L18" s="18">
        <v>4.8024258504690609E-2</v>
      </c>
      <c r="M18" s="17">
        <v>3290</v>
      </c>
      <c r="N18" s="18">
        <v>6.4527517357706038E-2</v>
      </c>
      <c r="O18" s="19">
        <v>-0.22978723404255319</v>
      </c>
    </row>
    <row r="19" spans="2:23" ht="14.4" customHeight="1" thickBot="1">
      <c r="B19" s="10">
        <v>9</v>
      </c>
      <c r="C19" s="11" t="s">
        <v>15</v>
      </c>
      <c r="D19" s="12">
        <v>185</v>
      </c>
      <c r="E19" s="13">
        <v>3.3876579381065738E-2</v>
      </c>
      <c r="F19" s="12">
        <v>147</v>
      </c>
      <c r="G19" s="13">
        <v>2.9423538831064851E-2</v>
      </c>
      <c r="H19" s="14">
        <v>0.25850340136054428</v>
      </c>
      <c r="I19" s="12">
        <v>120</v>
      </c>
      <c r="J19" s="14">
        <v>0.54166666666666674</v>
      </c>
      <c r="K19" s="12">
        <v>1761</v>
      </c>
      <c r="L19" s="13">
        <v>3.3374395906377335E-2</v>
      </c>
      <c r="M19" s="12">
        <v>2141</v>
      </c>
      <c r="N19" s="13">
        <v>4.1991919350409919E-2</v>
      </c>
      <c r="O19" s="14">
        <v>-0.17748715553479677</v>
      </c>
    </row>
    <row r="20" spans="2:23" ht="14.4" customHeight="1" thickBot="1">
      <c r="B20" s="15">
        <v>10</v>
      </c>
      <c r="C20" s="16" t="s">
        <v>14</v>
      </c>
      <c r="D20" s="17">
        <v>146</v>
      </c>
      <c r="E20" s="18">
        <v>2.6735030214246475E-2</v>
      </c>
      <c r="F20" s="17">
        <v>81</v>
      </c>
      <c r="G20" s="18">
        <v>1.6212970376301039E-2</v>
      </c>
      <c r="H20" s="19">
        <v>0.80246913580246915</v>
      </c>
      <c r="I20" s="17">
        <v>140</v>
      </c>
      <c r="J20" s="19">
        <v>4.2857142857142927E-2</v>
      </c>
      <c r="K20" s="17">
        <v>1492</v>
      </c>
      <c r="L20" s="18">
        <v>2.8276319529991472E-2</v>
      </c>
      <c r="M20" s="17">
        <v>1199</v>
      </c>
      <c r="N20" s="18">
        <v>2.351625936531597E-2</v>
      </c>
      <c r="O20" s="19">
        <v>0.24437030859049202</v>
      </c>
    </row>
    <row r="21" spans="2:23" ht="14.4" customHeight="1" thickBot="1">
      <c r="B21" s="10">
        <v>11</v>
      </c>
      <c r="C21" s="11" t="s">
        <v>4</v>
      </c>
      <c r="D21" s="12">
        <v>69</v>
      </c>
      <c r="E21" s="13">
        <v>1.2635048525911005E-2</v>
      </c>
      <c r="F21" s="12">
        <v>83</v>
      </c>
      <c r="G21" s="13">
        <v>1.6613290632506005E-2</v>
      </c>
      <c r="H21" s="14">
        <v>-0.16867469879518071</v>
      </c>
      <c r="I21" s="12">
        <v>85</v>
      </c>
      <c r="J21" s="14">
        <v>-0.18823529411764706</v>
      </c>
      <c r="K21" s="12">
        <v>678</v>
      </c>
      <c r="L21" s="13">
        <v>1.2849426703307116E-2</v>
      </c>
      <c r="M21" s="12">
        <v>562</v>
      </c>
      <c r="N21" s="13">
        <v>1.1022633664143099E-2</v>
      </c>
      <c r="O21" s="14">
        <v>0.20640569395017794</v>
      </c>
    </row>
    <row r="22" spans="2:23" ht="14.4" customHeight="1" thickBot="1">
      <c r="B22" s="15">
        <v>12</v>
      </c>
      <c r="C22" s="16" t="s">
        <v>64</v>
      </c>
      <c r="D22" s="17">
        <v>54</v>
      </c>
      <c r="E22" s="18">
        <v>9.8882988463651345E-3</v>
      </c>
      <c r="F22" s="17">
        <v>29</v>
      </c>
      <c r="G22" s="18">
        <v>5.8046437149719774E-3</v>
      </c>
      <c r="H22" s="19">
        <v>0.86206896551724133</v>
      </c>
      <c r="I22" s="17">
        <v>47</v>
      </c>
      <c r="J22" s="19">
        <v>0.14893617021276606</v>
      </c>
      <c r="K22" s="17">
        <v>420</v>
      </c>
      <c r="L22" s="18">
        <v>7.9598218516061785E-3</v>
      </c>
      <c r="M22" s="17">
        <v>357</v>
      </c>
      <c r="N22" s="18">
        <v>7.0019220962617189E-3</v>
      </c>
      <c r="O22" s="19">
        <v>0.17647058823529416</v>
      </c>
    </row>
    <row r="23" spans="2:23" ht="14.4" customHeight="1" thickBot="1">
      <c r="B23" s="10">
        <v>13</v>
      </c>
      <c r="C23" s="11" t="s">
        <v>71</v>
      </c>
      <c r="D23" s="12">
        <v>46</v>
      </c>
      <c r="E23" s="13">
        <v>8.4233656839406701E-3</v>
      </c>
      <c r="F23" s="12">
        <v>54</v>
      </c>
      <c r="G23" s="13">
        <v>1.0808646917534028E-2</v>
      </c>
      <c r="H23" s="14">
        <v>-0.14814814814814814</v>
      </c>
      <c r="I23" s="12">
        <v>61</v>
      </c>
      <c r="J23" s="14">
        <v>-0.24590163934426235</v>
      </c>
      <c r="K23" s="12">
        <v>379</v>
      </c>
      <c r="L23" s="13">
        <v>7.1827916232350989E-3</v>
      </c>
      <c r="M23" s="12">
        <v>371</v>
      </c>
      <c r="N23" s="13">
        <v>7.2765072765072769E-3</v>
      </c>
      <c r="O23" s="14">
        <v>2.1563342318059231E-2</v>
      </c>
    </row>
    <row r="24" spans="2:23" ht="14.4" customHeight="1" thickBot="1">
      <c r="B24" s="15">
        <v>14</v>
      </c>
      <c r="C24" s="16" t="s">
        <v>76</v>
      </c>
      <c r="D24" s="17">
        <v>22</v>
      </c>
      <c r="E24" s="18">
        <v>4.028566196667277E-3</v>
      </c>
      <c r="F24" s="17">
        <v>15</v>
      </c>
      <c r="G24" s="18">
        <v>3.0024019215372298E-3</v>
      </c>
      <c r="H24" s="19">
        <v>0.46666666666666656</v>
      </c>
      <c r="I24" s="17">
        <v>21</v>
      </c>
      <c r="J24" s="19">
        <v>4.7619047619047672E-2</v>
      </c>
      <c r="K24" s="17">
        <v>243</v>
      </c>
      <c r="L24" s="18">
        <v>4.6053254998578604E-3</v>
      </c>
      <c r="M24" s="17">
        <v>58</v>
      </c>
      <c r="N24" s="18">
        <v>1.1375671753030244E-3</v>
      </c>
      <c r="O24" s="19">
        <v>3.1896551724137927</v>
      </c>
    </row>
    <row r="25" spans="2:23" ht="14.4" thickBot="1">
      <c r="B25" s="10">
        <v>15</v>
      </c>
      <c r="C25" s="11" t="s">
        <v>75</v>
      </c>
      <c r="D25" s="12">
        <v>42</v>
      </c>
      <c r="E25" s="13">
        <v>7.6908991027284379E-3</v>
      </c>
      <c r="F25" s="12">
        <v>22</v>
      </c>
      <c r="G25" s="13">
        <v>4.4035228182546038E-3</v>
      </c>
      <c r="H25" s="14">
        <v>0.90909090909090917</v>
      </c>
      <c r="I25" s="12">
        <v>22</v>
      </c>
      <c r="J25" s="14">
        <v>0.90909090909090917</v>
      </c>
      <c r="K25" s="12">
        <v>238</v>
      </c>
      <c r="L25" s="13">
        <v>4.5105657159101673E-3</v>
      </c>
      <c r="M25" s="12">
        <v>121</v>
      </c>
      <c r="N25" s="13">
        <v>2.3732004864080334E-3</v>
      </c>
      <c r="O25" s="14">
        <v>0.96694214876033069</v>
      </c>
    </row>
    <row r="26" spans="2:23" ht="14.4" thickBot="1">
      <c r="B26" s="80" t="s">
        <v>42</v>
      </c>
      <c r="C26" s="81"/>
      <c r="D26" s="21">
        <f>SUM(D11:D25)</f>
        <v>5373</v>
      </c>
      <c r="E26" s="22">
        <f>D26/D28</f>
        <v>0.98388573521333089</v>
      </c>
      <c r="F26" s="21">
        <f>SUM(F11:F25)</f>
        <v>4869</v>
      </c>
      <c r="G26" s="22">
        <f>F26/F28</f>
        <v>0.97457966373098481</v>
      </c>
      <c r="H26" s="23">
        <f>D26/F26-1</f>
        <v>0.10351201478743066</v>
      </c>
      <c r="I26" s="21">
        <f>SUM(I11:I25)</f>
        <v>5388</v>
      </c>
      <c r="J26" s="22">
        <f>D26/I26-1</f>
        <v>-2.7839643652560753E-3</v>
      </c>
      <c r="K26" s="21">
        <f>SUM(K11:K25)</f>
        <v>51689</v>
      </c>
      <c r="L26" s="22">
        <f>K26/K28</f>
        <v>0.9796076944944565</v>
      </c>
      <c r="M26" s="21">
        <f>SUM(M11:M25)</f>
        <v>49208</v>
      </c>
      <c r="N26" s="22">
        <f>M26/M28</f>
        <v>0.96512768210881417</v>
      </c>
      <c r="O26" s="23">
        <f>K26/M26-1</f>
        <v>5.0418631116891488E-2</v>
      </c>
    </row>
    <row r="27" spans="2:23" ht="14.4" thickBot="1">
      <c r="B27" s="80" t="s">
        <v>28</v>
      </c>
      <c r="C27" s="81"/>
      <c r="D27" s="21">
        <f>D28-SUM(D11:D25)</f>
        <v>88</v>
      </c>
      <c r="E27" s="22">
        <f>D27/D28</f>
        <v>1.6114264786669108E-2</v>
      </c>
      <c r="F27" s="21">
        <f>F28-SUM(F11:F25)</f>
        <v>127</v>
      </c>
      <c r="G27" s="22">
        <f>F27/F28</f>
        <v>2.5420336269015211E-2</v>
      </c>
      <c r="H27" s="23">
        <f>D27/F27-1</f>
        <v>-0.30708661417322836</v>
      </c>
      <c r="I27" s="21">
        <f>I28-SUM(I11:I25)</f>
        <v>70</v>
      </c>
      <c r="J27" s="22">
        <f>D27/I27-1</f>
        <v>0.25714285714285712</v>
      </c>
      <c r="K27" s="21">
        <f>K28-SUM(K11:K25)</f>
        <v>1076</v>
      </c>
      <c r="L27" s="22">
        <f>K27/K28</f>
        <v>2.0392305505543447E-2</v>
      </c>
      <c r="M27" s="21">
        <f>M28-SUM(M11:M25)</f>
        <v>1778</v>
      </c>
      <c r="N27" s="22">
        <f>M27/M28</f>
        <v>3.4872317891185813E-2</v>
      </c>
      <c r="O27" s="23">
        <f>K27/M27-1</f>
        <v>-0.39482564679415078</v>
      </c>
    </row>
    <row r="28" spans="2:23" ht="14.4" thickBot="1">
      <c r="B28" s="78" t="s">
        <v>29</v>
      </c>
      <c r="C28" s="79"/>
      <c r="D28" s="24">
        <v>5461</v>
      </c>
      <c r="E28" s="25">
        <v>1</v>
      </c>
      <c r="F28" s="24">
        <v>4996</v>
      </c>
      <c r="G28" s="25">
        <v>1.0000000000000007</v>
      </c>
      <c r="H28" s="26">
        <v>9.3074459567654033E-2</v>
      </c>
      <c r="I28" s="24">
        <v>5458</v>
      </c>
      <c r="J28" s="26">
        <v>5.4965188713818058E-4</v>
      </c>
      <c r="K28" s="24">
        <v>52765</v>
      </c>
      <c r="L28" s="25">
        <v>1</v>
      </c>
      <c r="M28" s="24">
        <v>50986</v>
      </c>
      <c r="N28" s="25">
        <v>1.0000000000000002</v>
      </c>
      <c r="O28" s="26">
        <v>3.4891931118346209E-2</v>
      </c>
    </row>
    <row r="29" spans="2:23">
      <c r="B29" s="1" t="s">
        <v>60</v>
      </c>
      <c r="C29" s="27"/>
    </row>
    <row r="30" spans="2:23">
      <c r="B30" s="28" t="s">
        <v>61</v>
      </c>
    </row>
    <row r="31" spans="2:23">
      <c r="B31" s="29"/>
    </row>
    <row r="32" spans="2:23" ht="15" customHeight="1">
      <c r="B32" s="105" t="s">
        <v>98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27"/>
      <c r="P32" s="105" t="s">
        <v>77</v>
      </c>
      <c r="Q32" s="105"/>
      <c r="R32" s="105"/>
      <c r="S32" s="105"/>
      <c r="T32" s="105"/>
      <c r="U32" s="105"/>
      <c r="V32" s="105"/>
      <c r="W32" s="105"/>
    </row>
    <row r="33" spans="2:23" ht="15" customHeight="1">
      <c r="B33" s="111" t="s">
        <v>99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27"/>
      <c r="P33" s="111" t="s">
        <v>78</v>
      </c>
      <c r="Q33" s="111"/>
      <c r="R33" s="111"/>
      <c r="S33" s="111"/>
      <c r="T33" s="111"/>
      <c r="U33" s="111"/>
      <c r="V33" s="111"/>
      <c r="W33" s="111"/>
    </row>
    <row r="34" spans="2:23" ht="15" customHeight="1" thickBot="1">
      <c r="B34" s="30"/>
      <c r="C34" s="30"/>
      <c r="D34" s="30"/>
      <c r="E34" s="30"/>
      <c r="F34" s="30"/>
      <c r="G34" s="30"/>
      <c r="H34" s="30"/>
      <c r="I34" s="30"/>
      <c r="J34" s="30"/>
      <c r="K34" s="31"/>
      <c r="L34" s="3" t="s">
        <v>31</v>
      </c>
      <c r="P34" s="30"/>
      <c r="Q34" s="30"/>
      <c r="R34" s="30"/>
      <c r="S34" s="30"/>
      <c r="T34" s="30"/>
      <c r="U34" s="30"/>
      <c r="V34" s="30"/>
      <c r="W34" s="3" t="s">
        <v>31</v>
      </c>
    </row>
    <row r="35" spans="2:23">
      <c r="B35" s="96" t="s">
        <v>0</v>
      </c>
      <c r="C35" s="98" t="s">
        <v>47</v>
      </c>
      <c r="D35" s="112" t="s">
        <v>87</v>
      </c>
      <c r="E35" s="100"/>
      <c r="F35" s="100"/>
      <c r="G35" s="100"/>
      <c r="H35" s="100"/>
      <c r="I35" s="109"/>
      <c r="J35" s="100" t="s">
        <v>85</v>
      </c>
      <c r="K35" s="100"/>
      <c r="L35" s="109"/>
      <c r="P35" s="96" t="s">
        <v>0</v>
      </c>
      <c r="Q35" s="98" t="s">
        <v>47</v>
      </c>
      <c r="R35" s="112" t="s">
        <v>100</v>
      </c>
      <c r="S35" s="100"/>
      <c r="T35" s="100"/>
      <c r="U35" s="100"/>
      <c r="V35" s="100"/>
      <c r="W35" s="109"/>
    </row>
    <row r="36" spans="2:23" ht="15" customHeight="1" thickBot="1">
      <c r="B36" s="97"/>
      <c r="C36" s="99"/>
      <c r="D36" s="113" t="s">
        <v>88</v>
      </c>
      <c r="E36" s="114"/>
      <c r="F36" s="114"/>
      <c r="G36" s="114"/>
      <c r="H36" s="114"/>
      <c r="I36" s="115"/>
      <c r="J36" s="114" t="s">
        <v>86</v>
      </c>
      <c r="K36" s="114"/>
      <c r="L36" s="115"/>
      <c r="P36" s="97"/>
      <c r="Q36" s="99"/>
      <c r="R36" s="113" t="s">
        <v>93</v>
      </c>
      <c r="S36" s="114"/>
      <c r="T36" s="114"/>
      <c r="U36" s="114"/>
      <c r="V36" s="114"/>
      <c r="W36" s="115"/>
    </row>
    <row r="37" spans="2:23" ht="15" customHeight="1">
      <c r="B37" s="97"/>
      <c r="C37" s="99"/>
      <c r="D37" s="92">
        <v>2023</v>
      </c>
      <c r="E37" s="93"/>
      <c r="F37" s="92">
        <v>2022</v>
      </c>
      <c r="G37" s="93"/>
      <c r="H37" s="82" t="s">
        <v>21</v>
      </c>
      <c r="I37" s="82" t="s">
        <v>48</v>
      </c>
      <c r="J37" s="82">
        <v>2022</v>
      </c>
      <c r="K37" s="82" t="s">
        <v>96</v>
      </c>
      <c r="L37" s="82" t="s">
        <v>101</v>
      </c>
      <c r="P37" s="97"/>
      <c r="Q37" s="99"/>
      <c r="R37" s="92">
        <v>2023</v>
      </c>
      <c r="S37" s="93"/>
      <c r="T37" s="92">
        <v>2022</v>
      </c>
      <c r="U37" s="93"/>
      <c r="V37" s="82" t="s">
        <v>21</v>
      </c>
      <c r="W37" s="82" t="s">
        <v>66</v>
      </c>
    </row>
    <row r="38" spans="2:23" ht="14.4" customHeight="1" thickBot="1">
      <c r="B38" s="84" t="s">
        <v>22</v>
      </c>
      <c r="C38" s="86" t="s">
        <v>47</v>
      </c>
      <c r="D38" s="94"/>
      <c r="E38" s="95"/>
      <c r="F38" s="94"/>
      <c r="G38" s="95"/>
      <c r="H38" s="83"/>
      <c r="I38" s="83"/>
      <c r="J38" s="83"/>
      <c r="K38" s="83"/>
      <c r="L38" s="83"/>
      <c r="P38" s="84" t="s">
        <v>22</v>
      </c>
      <c r="Q38" s="86" t="s">
        <v>47</v>
      </c>
      <c r="R38" s="94"/>
      <c r="S38" s="95"/>
      <c r="T38" s="94"/>
      <c r="U38" s="95"/>
      <c r="V38" s="83"/>
      <c r="W38" s="83"/>
    </row>
    <row r="39" spans="2:23" ht="15" customHeight="1">
      <c r="B39" s="84"/>
      <c r="C39" s="86"/>
      <c r="D39" s="4" t="s">
        <v>24</v>
      </c>
      <c r="E39" s="5" t="s">
        <v>2</v>
      </c>
      <c r="F39" s="4" t="s">
        <v>24</v>
      </c>
      <c r="G39" s="5" t="s">
        <v>2</v>
      </c>
      <c r="H39" s="88" t="s">
        <v>25</v>
      </c>
      <c r="I39" s="88" t="s">
        <v>49</v>
      </c>
      <c r="J39" s="88" t="s">
        <v>24</v>
      </c>
      <c r="K39" s="88" t="s">
        <v>97</v>
      </c>
      <c r="L39" s="88" t="s">
        <v>102</v>
      </c>
      <c r="P39" s="84"/>
      <c r="Q39" s="86"/>
      <c r="R39" s="4" t="s">
        <v>24</v>
      </c>
      <c r="S39" s="5" t="s">
        <v>2</v>
      </c>
      <c r="T39" s="4" t="s">
        <v>24</v>
      </c>
      <c r="U39" s="5" t="s">
        <v>2</v>
      </c>
      <c r="V39" s="88" t="s">
        <v>25</v>
      </c>
      <c r="W39" s="88" t="s">
        <v>67</v>
      </c>
    </row>
    <row r="40" spans="2:23" ht="14.25" customHeight="1" thickBot="1">
      <c r="B40" s="85"/>
      <c r="C40" s="87"/>
      <c r="D40" s="7" t="s">
        <v>26</v>
      </c>
      <c r="E40" s="8" t="s">
        <v>27</v>
      </c>
      <c r="F40" s="7" t="s">
        <v>26</v>
      </c>
      <c r="G40" s="8" t="s">
        <v>27</v>
      </c>
      <c r="H40" s="89"/>
      <c r="I40" s="89"/>
      <c r="J40" s="89" t="s">
        <v>26</v>
      </c>
      <c r="K40" s="89"/>
      <c r="L40" s="89"/>
      <c r="P40" s="85"/>
      <c r="Q40" s="87"/>
      <c r="R40" s="7" t="s">
        <v>26</v>
      </c>
      <c r="S40" s="8" t="s">
        <v>27</v>
      </c>
      <c r="T40" s="7" t="s">
        <v>26</v>
      </c>
      <c r="U40" s="8" t="s">
        <v>27</v>
      </c>
      <c r="V40" s="89"/>
      <c r="W40" s="89"/>
    </row>
    <row r="41" spans="2:23" ht="14.4" thickBot="1">
      <c r="B41" s="10">
        <v>1</v>
      </c>
      <c r="C41" s="11" t="s">
        <v>50</v>
      </c>
      <c r="D41" s="12">
        <v>780</v>
      </c>
      <c r="E41" s="13">
        <v>0.14283098333638528</v>
      </c>
      <c r="F41" s="12">
        <v>681</v>
      </c>
      <c r="G41" s="13">
        <v>0.13630904723779022</v>
      </c>
      <c r="H41" s="14">
        <v>0.14537444933920707</v>
      </c>
      <c r="I41" s="32">
        <v>0</v>
      </c>
      <c r="J41" s="12">
        <v>705</v>
      </c>
      <c r="K41" s="14">
        <v>0.1063829787234043</v>
      </c>
      <c r="L41" s="32">
        <v>0</v>
      </c>
      <c r="P41" s="10">
        <v>1</v>
      </c>
      <c r="Q41" s="11" t="s">
        <v>50</v>
      </c>
      <c r="R41" s="12">
        <v>8222</v>
      </c>
      <c r="S41" s="13">
        <v>0.15582298872358571</v>
      </c>
      <c r="T41" s="12">
        <v>8274</v>
      </c>
      <c r="U41" s="13">
        <v>0.16227984152512454</v>
      </c>
      <c r="V41" s="14">
        <v>-6.2847474014986471E-3</v>
      </c>
      <c r="W41" s="32">
        <v>0</v>
      </c>
    </row>
    <row r="42" spans="2:23" ht="14.4" thickBot="1">
      <c r="B42" s="15">
        <v>2</v>
      </c>
      <c r="C42" s="16" t="s">
        <v>68</v>
      </c>
      <c r="D42" s="17">
        <v>478</v>
      </c>
      <c r="E42" s="18">
        <v>8.7529756454861746E-2</v>
      </c>
      <c r="F42" s="17">
        <v>261</v>
      </c>
      <c r="G42" s="18">
        <v>5.2241793434747795E-2</v>
      </c>
      <c r="H42" s="19">
        <v>0.83141762452107271</v>
      </c>
      <c r="I42" s="33">
        <v>4</v>
      </c>
      <c r="J42" s="17">
        <v>546</v>
      </c>
      <c r="K42" s="19">
        <v>-0.12454212454212454</v>
      </c>
      <c r="L42" s="33">
        <v>0</v>
      </c>
      <c r="P42" s="15">
        <v>2</v>
      </c>
      <c r="Q42" s="16" t="s">
        <v>68</v>
      </c>
      <c r="R42" s="17">
        <v>4352</v>
      </c>
      <c r="S42" s="18">
        <v>8.2478915948071635E-2</v>
      </c>
      <c r="T42" s="17">
        <v>1927</v>
      </c>
      <c r="U42" s="18">
        <v>3.7794688738084961E-2</v>
      </c>
      <c r="V42" s="19">
        <v>1.2584327970939282</v>
      </c>
      <c r="W42" s="33">
        <v>3</v>
      </c>
    </row>
    <row r="43" spans="2:23" ht="14.4" thickBot="1">
      <c r="B43" s="10">
        <v>3</v>
      </c>
      <c r="C43" s="11" t="s">
        <v>56</v>
      </c>
      <c r="D43" s="12">
        <v>463</v>
      </c>
      <c r="E43" s="13">
        <v>8.4783006775315875E-2</v>
      </c>
      <c r="F43" s="12">
        <v>536</v>
      </c>
      <c r="G43" s="13">
        <v>0.10728582866293035</v>
      </c>
      <c r="H43" s="14">
        <v>-0.13619402985074625</v>
      </c>
      <c r="I43" s="32">
        <v>0</v>
      </c>
      <c r="J43" s="12">
        <v>336</v>
      </c>
      <c r="K43" s="14">
        <v>0.37797619047619047</v>
      </c>
      <c r="L43" s="32">
        <v>2</v>
      </c>
      <c r="P43" s="10">
        <v>3</v>
      </c>
      <c r="Q43" s="11" t="s">
        <v>51</v>
      </c>
      <c r="R43" s="12">
        <v>4307</v>
      </c>
      <c r="S43" s="13">
        <v>8.1626077892542406E-2</v>
      </c>
      <c r="T43" s="12">
        <v>5875</v>
      </c>
      <c r="U43" s="13">
        <v>0.11522770956733221</v>
      </c>
      <c r="V43" s="14">
        <v>-0.26689361702127656</v>
      </c>
      <c r="W43" s="32">
        <v>-1</v>
      </c>
    </row>
    <row r="44" spans="2:23" ht="14.4" thickBot="1">
      <c r="B44" s="15">
        <v>4</v>
      </c>
      <c r="C44" s="16" t="s">
        <v>51</v>
      </c>
      <c r="D44" s="17">
        <v>413</v>
      </c>
      <c r="E44" s="18">
        <v>7.5627174510162973E-2</v>
      </c>
      <c r="F44" s="17">
        <v>565</v>
      </c>
      <c r="G44" s="18">
        <v>0.11309047237790232</v>
      </c>
      <c r="H44" s="19">
        <v>-0.26902654867256637</v>
      </c>
      <c r="I44" s="33">
        <v>-2</v>
      </c>
      <c r="J44" s="17">
        <v>460</v>
      </c>
      <c r="K44" s="19">
        <v>-0.10217391304347823</v>
      </c>
      <c r="L44" s="33">
        <v>-1</v>
      </c>
      <c r="P44" s="15">
        <v>4</v>
      </c>
      <c r="Q44" s="16" t="s">
        <v>52</v>
      </c>
      <c r="R44" s="17">
        <v>3598</v>
      </c>
      <c r="S44" s="18">
        <v>6.8189140528759601E-2</v>
      </c>
      <c r="T44" s="17">
        <v>2878</v>
      </c>
      <c r="U44" s="18">
        <v>5.6446867767622484E-2</v>
      </c>
      <c r="V44" s="19">
        <v>0.25017373175816537</v>
      </c>
      <c r="W44" s="33">
        <v>0</v>
      </c>
    </row>
    <row r="45" spans="2:23" ht="14.4" thickBot="1">
      <c r="B45" s="10">
        <v>5</v>
      </c>
      <c r="C45" s="11" t="s">
        <v>52</v>
      </c>
      <c r="D45" s="12">
        <v>348</v>
      </c>
      <c r="E45" s="13">
        <v>6.37245925654642E-2</v>
      </c>
      <c r="F45" s="12">
        <v>138</v>
      </c>
      <c r="G45" s="13">
        <v>2.7622097678142513E-2</v>
      </c>
      <c r="H45" s="14">
        <v>1.5217391304347827</v>
      </c>
      <c r="I45" s="32">
        <v>7</v>
      </c>
      <c r="J45" s="12">
        <v>316</v>
      </c>
      <c r="K45" s="14">
        <v>0.10126582278481022</v>
      </c>
      <c r="L45" s="32">
        <v>1</v>
      </c>
      <c r="P45" s="10">
        <v>5</v>
      </c>
      <c r="Q45" s="11" t="s">
        <v>56</v>
      </c>
      <c r="R45" s="12">
        <v>3555</v>
      </c>
      <c r="S45" s="13">
        <v>6.7374206386809438E-2</v>
      </c>
      <c r="T45" s="12">
        <v>3875</v>
      </c>
      <c r="U45" s="13">
        <v>7.6001255246538266E-2</v>
      </c>
      <c r="V45" s="14">
        <v>-8.2580645161290378E-2</v>
      </c>
      <c r="W45" s="32">
        <v>-2</v>
      </c>
    </row>
    <row r="46" spans="2:23" ht="14.4" thickBot="1">
      <c r="B46" s="15">
        <v>6</v>
      </c>
      <c r="C46" s="16" t="s">
        <v>80</v>
      </c>
      <c r="D46" s="17">
        <v>244</v>
      </c>
      <c r="E46" s="18">
        <v>4.4680461453946163E-2</v>
      </c>
      <c r="F46" s="17">
        <v>156</v>
      </c>
      <c r="G46" s="18">
        <v>3.122497998398719E-2</v>
      </c>
      <c r="H46" s="19">
        <v>0.5641025641025641</v>
      </c>
      <c r="I46" s="33">
        <v>2</v>
      </c>
      <c r="J46" s="17">
        <v>137</v>
      </c>
      <c r="K46" s="19">
        <v>0.78102189781021902</v>
      </c>
      <c r="L46" s="33">
        <v>6</v>
      </c>
      <c r="P46" s="15">
        <v>6</v>
      </c>
      <c r="Q46" s="16" t="s">
        <v>59</v>
      </c>
      <c r="R46" s="17">
        <v>3140</v>
      </c>
      <c r="S46" s="18">
        <v>5.9509144319150956E-2</v>
      </c>
      <c r="T46" s="17">
        <v>1675</v>
      </c>
      <c r="U46" s="18">
        <v>3.2852155493664929E-2</v>
      </c>
      <c r="V46" s="19">
        <v>0.87462686567164183</v>
      </c>
      <c r="W46" s="33">
        <v>3</v>
      </c>
    </row>
    <row r="47" spans="2:23" ht="14.4" thickBot="1">
      <c r="B47" s="10">
        <v>7</v>
      </c>
      <c r="C47" s="11" t="s">
        <v>70</v>
      </c>
      <c r="D47" s="12">
        <v>231</v>
      </c>
      <c r="E47" s="13">
        <v>4.2299945065006408E-2</v>
      </c>
      <c r="F47" s="12">
        <v>305</v>
      </c>
      <c r="G47" s="13">
        <v>6.1048839071257008E-2</v>
      </c>
      <c r="H47" s="14">
        <v>-0.24262295081967211</v>
      </c>
      <c r="I47" s="32">
        <v>-3</v>
      </c>
      <c r="J47" s="12">
        <v>280</v>
      </c>
      <c r="K47" s="14">
        <v>-0.17500000000000004</v>
      </c>
      <c r="L47" s="32">
        <v>0</v>
      </c>
      <c r="P47" s="10">
        <v>7</v>
      </c>
      <c r="Q47" s="11" t="s">
        <v>70</v>
      </c>
      <c r="R47" s="12">
        <v>2057</v>
      </c>
      <c r="S47" s="13">
        <v>3.8984175116080738E-2</v>
      </c>
      <c r="T47" s="12">
        <v>1679</v>
      </c>
      <c r="U47" s="13">
        <v>3.2930608402306515E-2</v>
      </c>
      <c r="V47" s="14">
        <v>0.22513400833829667</v>
      </c>
      <c r="W47" s="32">
        <v>1</v>
      </c>
    </row>
    <row r="48" spans="2:23" ht="14.4" thickBot="1">
      <c r="B48" s="15">
        <v>8</v>
      </c>
      <c r="C48" s="16" t="s">
        <v>59</v>
      </c>
      <c r="D48" s="17">
        <v>207</v>
      </c>
      <c r="E48" s="18">
        <v>3.7905145577733015E-2</v>
      </c>
      <c r="F48" s="17">
        <v>224</v>
      </c>
      <c r="G48" s="18">
        <v>4.4835868694955962E-2</v>
      </c>
      <c r="H48" s="19">
        <v>-7.5892857142857095E-2</v>
      </c>
      <c r="I48" s="33">
        <v>-1</v>
      </c>
      <c r="J48" s="17">
        <v>403</v>
      </c>
      <c r="K48" s="19">
        <v>-0.48635235732009929</v>
      </c>
      <c r="L48" s="33">
        <v>-4</v>
      </c>
      <c r="P48" s="15">
        <v>8</v>
      </c>
      <c r="Q48" s="16" t="s">
        <v>80</v>
      </c>
      <c r="R48" s="17">
        <v>1481</v>
      </c>
      <c r="S48" s="18">
        <v>2.8067848005306546E-2</v>
      </c>
      <c r="T48" s="17">
        <v>1855</v>
      </c>
      <c r="U48" s="18">
        <v>3.6382536382536385E-2</v>
      </c>
      <c r="V48" s="19">
        <v>-0.2016172506738545</v>
      </c>
      <c r="W48" s="33">
        <v>-2</v>
      </c>
    </row>
    <row r="49" spans="2:23" ht="14.4" thickBot="1">
      <c r="B49" s="10">
        <v>9</v>
      </c>
      <c r="C49" s="11" t="s">
        <v>103</v>
      </c>
      <c r="D49" s="12">
        <v>190</v>
      </c>
      <c r="E49" s="13">
        <v>3.4792162607581029E-2</v>
      </c>
      <c r="F49" s="12">
        <v>37</v>
      </c>
      <c r="G49" s="13">
        <v>7.4059247397918332E-3</v>
      </c>
      <c r="H49" s="14">
        <v>4.1351351351351351</v>
      </c>
      <c r="I49" s="32">
        <v>19</v>
      </c>
      <c r="J49" s="12">
        <v>146</v>
      </c>
      <c r="K49" s="14">
        <v>0.30136986301369872</v>
      </c>
      <c r="L49" s="32">
        <v>2</v>
      </c>
      <c r="P49" s="10">
        <v>9</v>
      </c>
      <c r="Q49" s="11" t="s">
        <v>69</v>
      </c>
      <c r="R49" s="12">
        <v>1476</v>
      </c>
      <c r="S49" s="13">
        <v>2.7973088221358855E-2</v>
      </c>
      <c r="T49" s="12">
        <v>1773</v>
      </c>
      <c r="U49" s="13">
        <v>3.4774251755383831E-2</v>
      </c>
      <c r="V49" s="14">
        <v>-0.1675126903553299</v>
      </c>
      <c r="W49" s="32">
        <v>-2</v>
      </c>
    </row>
    <row r="50" spans="2:23" ht="14.4" thickBot="1">
      <c r="B50" s="15">
        <v>10</v>
      </c>
      <c r="C50" s="16" t="s">
        <v>84</v>
      </c>
      <c r="D50" s="17">
        <v>159</v>
      </c>
      <c r="E50" s="18">
        <v>2.9115546603186229E-2</v>
      </c>
      <c r="F50" s="17">
        <v>140</v>
      </c>
      <c r="G50" s="18">
        <v>2.8022417934347479E-2</v>
      </c>
      <c r="H50" s="19">
        <v>0.13571428571428568</v>
      </c>
      <c r="I50" s="33">
        <v>1</v>
      </c>
      <c r="J50" s="17">
        <v>164</v>
      </c>
      <c r="K50" s="19">
        <v>-3.0487804878048808E-2</v>
      </c>
      <c r="L50" s="33">
        <v>-1</v>
      </c>
      <c r="P50" s="15">
        <v>10</v>
      </c>
      <c r="Q50" s="16" t="s">
        <v>103</v>
      </c>
      <c r="R50" s="17">
        <v>1353</v>
      </c>
      <c r="S50" s="18">
        <v>2.5641997536245617E-2</v>
      </c>
      <c r="T50" s="17">
        <v>757</v>
      </c>
      <c r="U50" s="18">
        <v>1.4847212960420507E-2</v>
      </c>
      <c r="V50" s="19">
        <v>0.78731836195508587</v>
      </c>
      <c r="W50" s="33">
        <v>9</v>
      </c>
    </row>
    <row r="51" spans="2:23" ht="14.4" thickBot="1">
      <c r="B51" s="80" t="s">
        <v>53</v>
      </c>
      <c r="C51" s="81"/>
      <c r="D51" s="21">
        <f>SUM(D41:D50)</f>
        <v>3513</v>
      </c>
      <c r="E51" s="22">
        <f>D51/D53</f>
        <v>0.64328877494964287</v>
      </c>
      <c r="F51" s="21">
        <f>SUM(F41:F50)</f>
        <v>3043</v>
      </c>
      <c r="G51" s="22">
        <f>F51/F53</f>
        <v>0.60908726981585271</v>
      </c>
      <c r="H51" s="23">
        <f>D51/F51-1</f>
        <v>0.15445284258954972</v>
      </c>
      <c r="I51" s="34"/>
      <c r="J51" s="21">
        <f>SUM(J41:J50)</f>
        <v>3493</v>
      </c>
      <c r="K51" s="22">
        <f>D51/J51-1</f>
        <v>5.7257371886629826E-3</v>
      </c>
      <c r="L51" s="21"/>
      <c r="P51" s="80" t="s">
        <v>53</v>
      </c>
      <c r="Q51" s="81"/>
      <c r="R51" s="21">
        <f>SUM(R41:R50)</f>
        <v>33541</v>
      </c>
      <c r="S51" s="22">
        <f>R51/R53</f>
        <v>0.63566758267791146</v>
      </c>
      <c r="T51" s="21">
        <f>SUM(T41:T50)</f>
        <v>30568</v>
      </c>
      <c r="U51" s="22">
        <f>T51/T53</f>
        <v>0.59953712783901458</v>
      </c>
      <c r="V51" s="23">
        <f>R51/T51-1</f>
        <v>9.7258571054697818E-2</v>
      </c>
      <c r="W51" s="34"/>
    </row>
    <row r="52" spans="2:23" ht="14.4" thickBot="1">
      <c r="B52" s="80" t="s">
        <v>28</v>
      </c>
      <c r="C52" s="81"/>
      <c r="D52" s="21">
        <f>D53-D51</f>
        <v>1948</v>
      </c>
      <c r="E52" s="22">
        <f>D52/D53</f>
        <v>0.35671122505035707</v>
      </c>
      <c r="F52" s="21">
        <f>F53-F51</f>
        <v>1953</v>
      </c>
      <c r="G52" s="22">
        <f>F52/F53</f>
        <v>0.39091273018414729</v>
      </c>
      <c r="H52" s="23">
        <f>D52/F52-1</f>
        <v>-2.5601638504864077E-3</v>
      </c>
      <c r="I52" s="35"/>
      <c r="J52" s="21">
        <f>J53-SUM(J41:J50)</f>
        <v>1965</v>
      </c>
      <c r="K52" s="23">
        <f>D52/J52-1</f>
        <v>-8.6513994910941694E-3</v>
      </c>
      <c r="L52" s="36"/>
      <c r="P52" s="80" t="s">
        <v>28</v>
      </c>
      <c r="Q52" s="81"/>
      <c r="R52" s="21">
        <f>R53-R51</f>
        <v>19224</v>
      </c>
      <c r="S52" s="22">
        <f>R52/R53</f>
        <v>0.36433241732208849</v>
      </c>
      <c r="T52" s="21">
        <f>T53-T51</f>
        <v>20418</v>
      </c>
      <c r="U52" s="22">
        <f>T52/T53</f>
        <v>0.40046287216098536</v>
      </c>
      <c r="V52" s="23">
        <f>R52/T52-1</f>
        <v>-5.8477813693799563E-2</v>
      </c>
      <c r="W52" s="35"/>
    </row>
    <row r="53" spans="2:23" ht="14.4" thickBot="1">
      <c r="B53" s="78" t="s">
        <v>54</v>
      </c>
      <c r="C53" s="79"/>
      <c r="D53" s="24">
        <v>5461</v>
      </c>
      <c r="E53" s="25">
        <v>1</v>
      </c>
      <c r="F53" s="24">
        <v>4996</v>
      </c>
      <c r="G53" s="25">
        <v>1</v>
      </c>
      <c r="H53" s="26">
        <v>9.3074459567654033E-2</v>
      </c>
      <c r="I53" s="37"/>
      <c r="J53" s="24">
        <v>5458</v>
      </c>
      <c r="K53" s="26">
        <v>5.4965188713818058E-4</v>
      </c>
      <c r="L53" s="24"/>
      <c r="P53" s="78" t="s">
        <v>54</v>
      </c>
      <c r="Q53" s="79"/>
      <c r="R53" s="24">
        <v>52765</v>
      </c>
      <c r="S53" s="25">
        <v>1</v>
      </c>
      <c r="T53" s="24">
        <v>50986</v>
      </c>
      <c r="U53" s="25">
        <v>1</v>
      </c>
      <c r="V53" s="26">
        <v>3.4891931118346209E-2</v>
      </c>
      <c r="W53" s="37"/>
    </row>
    <row r="54" spans="2:23">
      <c r="B54" s="38" t="s">
        <v>60</v>
      </c>
      <c r="P54" s="38" t="s">
        <v>60</v>
      </c>
    </row>
    <row r="55" spans="2:23">
      <c r="B55" s="39" t="s">
        <v>61</v>
      </c>
      <c r="P55" s="39" t="s">
        <v>61</v>
      </c>
    </row>
    <row r="63" spans="2:23" ht="15" customHeight="1"/>
    <row r="65" ht="15" customHeight="1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J39:J40"/>
    <mergeCell ref="K39:K40"/>
    <mergeCell ref="L39:L40"/>
  </mergeCells>
  <conditionalFormatting sqref="D41:H50">
    <cfRule type="cellIs" dxfId="18" priority="12" operator="equal">
      <formula>0</formula>
    </cfRule>
  </conditionalFormatting>
  <conditionalFormatting sqref="D11:O25">
    <cfRule type="cellIs" dxfId="17" priority="17" operator="equal">
      <formula>0</formula>
    </cfRule>
  </conditionalFormatting>
  <conditionalFormatting sqref="H11:H27 O11:O27">
    <cfRule type="cellIs" dxfId="16" priority="16" operator="lessThan">
      <formula>0</formula>
    </cfRule>
  </conditionalFormatting>
  <conditionalFormatting sqref="H41:H52">
    <cfRule type="cellIs" dxfId="15" priority="7" operator="lessThan">
      <formula>0</formula>
    </cfRule>
  </conditionalFormatting>
  <conditionalFormatting sqref="I41:I50">
    <cfRule type="cellIs" dxfId="14" priority="13" operator="lessThan">
      <formula>0</formula>
    </cfRule>
    <cfRule type="cellIs" dxfId="13" priority="14" operator="equal">
      <formula>0</formula>
    </cfRule>
    <cfRule type="cellIs" dxfId="12" priority="15" operator="greaterThan">
      <formula>0</formula>
    </cfRule>
  </conditionalFormatting>
  <conditionalFormatting sqref="J11:J25">
    <cfRule type="cellIs" dxfId="11" priority="18" operator="lessThan">
      <formula>0</formula>
    </cfRule>
  </conditionalFormatting>
  <conditionalFormatting sqref="J41:K50">
    <cfRule type="cellIs" dxfId="10" priority="11" operator="equal">
      <formula>0</formula>
    </cfRule>
  </conditionalFormatting>
  <conditionalFormatting sqref="K52">
    <cfRule type="cellIs" dxfId="9" priority="6" operator="lessThan">
      <formula>0</formula>
    </cfRule>
  </conditionalFormatting>
  <conditionalFormatting sqref="K41:L50">
    <cfRule type="cellIs" dxfId="8" priority="8" operator="lessThan">
      <formula>0</formula>
    </cfRule>
  </conditionalFormatting>
  <conditionalFormatting sqref="L41:L50">
    <cfRule type="cellIs" dxfId="7" priority="9" operator="equal">
      <formula>0</formula>
    </cfRule>
    <cfRule type="cellIs" dxfId="6" priority="10" operator="greaterThan">
      <formula>0</formula>
    </cfRule>
  </conditionalFormatting>
  <conditionalFormatting sqref="R41:V50">
    <cfRule type="cellIs" dxfId="5" priority="2" operator="equal">
      <formula>0</formula>
    </cfRule>
  </conditionalFormatting>
  <conditionalFormatting sqref="V41:V52">
    <cfRule type="cellIs" dxfId="4" priority="1" operator="lessThan">
      <formula>0</formula>
    </cfRule>
  </conditionalFormatting>
  <conditionalFormatting sqref="W41:W50">
    <cfRule type="cellIs" dxfId="3" priority="3" operator="lessThan">
      <formula>0</formula>
    </cfRule>
    <cfRule type="cellIs" dxfId="2" priority="4" operator="equal">
      <formula>0</formula>
    </cfRule>
    <cfRule type="cellIs" dxfId="1" priority="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</vt:lpstr>
      <vt:lpstr>CV GVW.3.5T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2023-11-06T13:58:34Z</dcterms:modified>
</cp:coreProperties>
</file>