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5\SC\"/>
    </mc:Choice>
  </mc:AlternateContent>
  <xr:revisionPtr revIDLastSave="0" documentId="13_ncr:1_{1C850C1D-1B15-4124-B91E-6A6746DA500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7" r:id="rId1"/>
    <sheet name="CV Ranking GVW&gt;3.5t" sheetId="1" r:id="rId2"/>
    <sheet name="CV GVW&gt;3.5t-segments 1" sheetId="3" r:id="rId3"/>
    <sheet name="CV GVW&gt;3.5t-segments 2" sheetId="9" r:id="rId4"/>
    <sheet name="Buses GVW&gt;3.5t" sheetId="5" r:id="rId5"/>
    <sheet name="LCV up to 3.5t" sheetId="63" r:id="rId6"/>
  </sheets>
  <externalReferences>
    <externalReference r:id="rId7"/>
    <externalReference r:id="rId8"/>
  </externalReferences>
  <definedNames>
    <definedName name="mancs">[1]INDEX!$A$61</definedName>
    <definedName name="mansc">[1]INDEX!$A$60</definedName>
    <definedName name="Mnth" localSheetId="5">[2]INDEX!$E$16</definedName>
    <definedName name="Mnth">[1]INDEX!$E$21</definedName>
    <definedName name="pickups">[1]INDEX!$A$59</definedName>
    <definedName name="Yr" localSheetId="5">[2]INDEX!$E$21</definedName>
    <definedName name="Yr">[1]INDEX!$E$26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63" l="1"/>
  <c r="F68" i="63"/>
  <c r="G68" i="63" s="1"/>
  <c r="D68" i="63"/>
  <c r="K68" i="63" s="1"/>
  <c r="S67" i="63"/>
  <c r="S68" i="63" s="1"/>
  <c r="T68" i="63" s="1"/>
  <c r="Q67" i="63"/>
  <c r="Q68" i="63" s="1"/>
  <c r="J67" i="63"/>
  <c r="K67" i="63" s="1"/>
  <c r="H67" i="63"/>
  <c r="F67" i="63"/>
  <c r="G67" i="63" s="1"/>
  <c r="D67" i="63"/>
  <c r="E67" i="63" s="1"/>
  <c r="S32" i="63"/>
  <c r="T32" i="63" s="1"/>
  <c r="Q32" i="63"/>
  <c r="U32" i="63" s="1"/>
  <c r="J32" i="63"/>
  <c r="F32" i="63"/>
  <c r="G32" i="63" s="1"/>
  <c r="D32" i="63"/>
  <c r="H32" i="63" s="1"/>
  <c r="S31" i="63"/>
  <c r="U31" i="63" s="1"/>
  <c r="R31" i="63"/>
  <c r="Q31" i="63"/>
  <c r="J31" i="63"/>
  <c r="F31" i="63"/>
  <c r="G31" i="63" s="1"/>
  <c r="D31" i="63"/>
  <c r="H31" i="63" s="1"/>
  <c r="U68" i="63" l="1"/>
  <c r="R68" i="63"/>
  <c r="T31" i="63"/>
  <c r="R67" i="63"/>
  <c r="E32" i="63"/>
  <c r="K32" i="63" s="1"/>
  <c r="T67" i="63"/>
  <c r="U67" i="63"/>
  <c r="E68" i="63"/>
  <c r="R32" i="63"/>
  <c r="H68" i="63"/>
  <c r="E31" i="63"/>
  <c r="K31" i="63" s="1"/>
  <c r="M15" i="5" l="1"/>
  <c r="M16" i="5" s="1"/>
  <c r="K15" i="5"/>
  <c r="K16" i="5" s="1"/>
  <c r="N75" i="9"/>
  <c r="M75" i="9"/>
  <c r="L75" i="9"/>
  <c r="K75" i="9"/>
  <c r="N27" i="9"/>
  <c r="M27" i="9"/>
  <c r="L27" i="9"/>
  <c r="K27" i="9"/>
  <c r="M17" i="1"/>
  <c r="M18" i="1" s="1"/>
  <c r="N18" i="1" s="1"/>
  <c r="K17" i="1"/>
  <c r="K18" i="1" s="1"/>
  <c r="O27" i="9" l="1"/>
  <c r="O75" i="9"/>
  <c r="L15" i="5"/>
  <c r="L16" i="5" s="1"/>
  <c r="N15" i="5"/>
  <c r="N16" i="5" s="1"/>
  <c r="O15" i="5"/>
  <c r="O16" i="5" s="1"/>
  <c r="O18" i="1"/>
  <c r="L18" i="1"/>
  <c r="L17" i="1"/>
  <c r="N17" i="1"/>
  <c r="O17" i="1"/>
  <c r="D27" i="9" l="1"/>
  <c r="E27" i="9"/>
  <c r="F27" i="9"/>
  <c r="G27" i="9"/>
  <c r="I27" i="9"/>
  <c r="J27" i="9" l="1"/>
  <c r="H27" i="9"/>
  <c r="G75" i="9"/>
  <c r="E75" i="9"/>
  <c r="I75" i="9"/>
  <c r="F75" i="9"/>
  <c r="D75" i="9"/>
  <c r="I15" i="5"/>
  <c r="I16" i="5" s="1"/>
  <c r="F15" i="5"/>
  <c r="G15" i="5" s="1"/>
  <c r="G16" i="5" s="1"/>
  <c r="D15" i="5"/>
  <c r="D16" i="5" s="1"/>
  <c r="I17" i="1"/>
  <c r="I18" i="1" s="1"/>
  <c r="F17" i="1"/>
  <c r="G17" i="1" s="1"/>
  <c r="D17" i="1"/>
  <c r="E17" i="1" s="1"/>
  <c r="F16" i="5" l="1"/>
  <c r="H75" i="9"/>
  <c r="F18" i="1"/>
  <c r="G18" i="1" s="1"/>
  <c r="H17" i="1"/>
  <c r="D18" i="1"/>
  <c r="J18" i="1" s="1"/>
  <c r="J15" i="5"/>
  <c r="J16" i="5" s="1"/>
  <c r="H15" i="5"/>
  <c r="H16" i="5" s="1"/>
  <c r="E15" i="5"/>
  <c r="E16" i="5" s="1"/>
  <c r="J75" i="9"/>
  <c r="E18" i="1"/>
  <c r="J17" i="1"/>
  <c r="H18" i="1" l="1"/>
</calcChain>
</file>

<file path=xl/sharedStrings.xml><?xml version="1.0" encoding="utf-8"?>
<sst xmlns="http://schemas.openxmlformats.org/spreadsheetml/2006/main" count="674" uniqueCount="133">
  <si>
    <t>Pozycja</t>
  </si>
  <si>
    <t>Marka</t>
  </si>
  <si>
    <t>Udział %</t>
  </si>
  <si>
    <t>DAF</t>
  </si>
  <si>
    <t>MAN</t>
  </si>
  <si>
    <t>3.5T&lt;DMC&lt;16T</t>
  </si>
  <si>
    <t>DMC&gt;=16T</t>
  </si>
  <si>
    <t>PZPM*</t>
  </si>
  <si>
    <t>% zmiana r/r</t>
  </si>
  <si>
    <t>SAMOCHODY CIĘŻAROWE - RAZEM</t>
  </si>
  <si>
    <t>AUTOBUSY - RAZEM</t>
  </si>
  <si>
    <t>VOLVO</t>
  </si>
  <si>
    <t>MERCEDES-BENZ</t>
  </si>
  <si>
    <t>SCANIA</t>
  </si>
  <si>
    <t>RENAULT</t>
  </si>
  <si>
    <t>IVECO</t>
  </si>
  <si>
    <t>FIAT</t>
  </si>
  <si>
    <t>CITROEN</t>
  </si>
  <si>
    <t>PEUGEOT</t>
  </si>
  <si>
    <t>FORD</t>
  </si>
  <si>
    <t>VOLKSWAGEN</t>
  </si>
  <si>
    <t>OPEL</t>
  </si>
  <si>
    <t>samochody ciężarowe o DMC&gt;3,5t*</t>
  </si>
  <si>
    <t>samochody specjalne o DMC&gt;3,5t</t>
  </si>
  <si>
    <t>ciągniki samochodowe*</t>
  </si>
  <si>
    <t>PIERWSZE REJESTRACJE NOWYCH POJAZDÓW UŻYTKOWYCH O DMC&gt;3,5T</t>
  </si>
  <si>
    <t>RAZEM POJAZDY UŻYTKOWE</t>
  </si>
  <si>
    <t>Pierwsze rejestracje NOWYCH samochodów ciężarowych o DMC&gt;3,5T, udział w rynku %</t>
  </si>
  <si>
    <t>First Registrations of NEW Commercial Vehicles, GVW&gt;3.5T, Market Share %</t>
  </si>
  <si>
    <t>Segment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</si>
  <si>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</si>
  <si>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</si>
  <si>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</si>
  <si>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</si>
  <si>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</si>
  <si>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</si>
  <si>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</si>
  <si>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</si>
  <si>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</si>
  <si>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Buses, GVW&gt;3.5T, Market Share %</t>
  </si>
  <si>
    <t>Pierwsze rejestracje NOWYCH autobusów o DMC&gt;3,5T, udział w rynku %</t>
  </si>
  <si>
    <t>DMC&lt;=6T</t>
  </si>
  <si>
    <t>DMC&gt;6T</t>
  </si>
  <si>
    <t>Pierwsze rejestracje NOWYCH ciągników samochodowych o DMC&gt;3,5T, udział w rynku %</t>
  </si>
  <si>
    <t>First Registrations of NEW Road Tractors, GVW&gt;3.5T, Market Share %</t>
  </si>
  <si>
    <t>MITSUBISHI FUSO</t>
  </si>
  <si>
    <t>TOYOTA</t>
  </si>
  <si>
    <t>*/ Nie uwzgledniono rejestracji własnych marek krajowych producentów</t>
  </si>
  <si>
    <t>SOLARIS</t>
  </si>
  <si>
    <t>RAZEM / Sub Total 1-5</t>
  </si>
  <si>
    <t>Pierwsze rejestracje NOWYCH podwozi samochodowych o DMC&gt;3,5T, udział w rynku %</t>
  </si>
  <si>
    <t>First Registrations of NEW commercial vehicles (without Road Tractors), GVW&gt;3.5T, Market Share %</t>
  </si>
  <si>
    <t>B.D / N.A</t>
  </si>
  <si>
    <t>Model</t>
  </si>
  <si>
    <t>Zmiana poz r/r</t>
  </si>
  <si>
    <t>Ch position y/y</t>
  </si>
  <si>
    <t>Renault Master</t>
  </si>
  <si>
    <t>Iveco Daily</t>
  </si>
  <si>
    <t>Ford Transit</t>
  </si>
  <si>
    <t>RAZEM / TOTAL</t>
  </si>
  <si>
    <t>RAZEM / Sub Total 1-7</t>
  </si>
  <si>
    <t>Mercedes-Benz Sprinter</t>
  </si>
  <si>
    <t>FORD TRUCKS</t>
  </si>
  <si>
    <t>Toyota Proace City</t>
  </si>
  <si>
    <t>* PZPM na podstawie CEP (Centralnej Ewidencji Pojazdów)</t>
  </si>
  <si>
    <t xml:space="preserve">   Source: PZPM on the basis of CEP (Central Register of Vehicles)</t>
  </si>
  <si>
    <t>* Źródło: analizy PZPM na podstawie CEP (Centralnej Ewidencji Pojazdów)</t>
  </si>
  <si>
    <t xml:space="preserve"> *  Source: PZPM on the basis of CEP (Central Register of Vehicles)</t>
  </si>
  <si>
    <t>CARTHAGO</t>
  </si>
  <si>
    <t>Fiat Ducato</t>
  </si>
  <si>
    <t>Ford Transit Custom</t>
  </si>
  <si>
    <t>Volkswagen Crafter</t>
  </si>
  <si>
    <t>SKODA</t>
  </si>
  <si>
    <t>** Dane zawierają zabudowy krajowych producentów na podwoziach podanych producentów</t>
  </si>
  <si>
    <t>**The data includes bodies built by domestic manufacturers on chassis from the specified manufacturers</t>
  </si>
  <si>
    <t>RAZEM 1-20</t>
  </si>
  <si>
    <t>Ford Ranger</t>
  </si>
  <si>
    <t>Toyota Proace Max</t>
  </si>
  <si>
    <t>MAXUS</t>
  </si>
  <si>
    <t>**/ PZPM na podstawIe danych CEP</t>
  </si>
  <si>
    <t>**/ PZPM na podstawie CEP (Centralnej Ewidencji Pojazdów)</t>
  </si>
  <si>
    <t>FOTON</t>
  </si>
  <si>
    <t>Sztuki / Units</t>
  </si>
  <si>
    <t>Zmiana poz
r/r</t>
  </si>
  <si>
    <t>Ch. Position
y/y</t>
  </si>
  <si>
    <t>ISUZU</t>
  </si>
  <si>
    <t>BENIMAR</t>
  </si>
  <si>
    <t>RAZEM 1-10</t>
  </si>
  <si>
    <t>Rejestracje nowych samochodów dostawczych OGÓŁEM, ranking marek - 2026 narastająco</t>
  </si>
  <si>
    <t>Registrations of new LCV, Top Brands - 2026 YTD</t>
  </si>
  <si>
    <t>JAC</t>
  </si>
  <si>
    <t>MASURIA</t>
  </si>
  <si>
    <t>NISSAN</t>
  </si>
  <si>
    <t>MCLOUIS</t>
  </si>
  <si>
    <t>RIMOR</t>
  </si>
  <si>
    <t>Rejestracje nowych samochodów dostawczych do 3,5T, ranking modeli - 2026 narastająco</t>
  </si>
  <si>
    <t>Registrations of new LCV up to 3.5T, Top Models - 2026 YTD</t>
  </si>
  <si>
    <t>Volkswagen Caddy</t>
  </si>
  <si>
    <t>Renault Trafic</t>
  </si>
  <si>
    <t>Toyota Proace</t>
  </si>
  <si>
    <t>Opel Combo</t>
  </si>
  <si>
    <t>Opel Movano</t>
  </si>
  <si>
    <t>Volkswagen Transporter</t>
  </si>
  <si>
    <t>Fiat Doblo</t>
  </si>
  <si>
    <t>Renault Kangoo</t>
  </si>
  <si>
    <t>Citroen Berlingo</t>
  </si>
  <si>
    <t>Kwiecień</t>
  </si>
  <si>
    <t>April</t>
  </si>
  <si>
    <t>Kwi/Mar
Zmiana %</t>
  </si>
  <si>
    <t>Apr/Mar Ch %</t>
  </si>
  <si>
    <t>ADRIA</t>
  </si>
  <si>
    <t>Toyota Hilux</t>
  </si>
  <si>
    <t>2026
Maj</t>
  </si>
  <si>
    <t>2025
Maj</t>
  </si>
  <si>
    <t>2026
Sty-Maj</t>
  </si>
  <si>
    <t>2025
Sty-Maj</t>
  </si>
  <si>
    <t>Maj</t>
  </si>
  <si>
    <t>May</t>
  </si>
  <si>
    <t>Rok narastająco Styczeń - Maj</t>
  </si>
  <si>
    <t>YTD January -May</t>
  </si>
  <si>
    <t>Rejestracje nowych samochodów dostawczych do 3,5T, ranking marek - Maj 2026</t>
  </si>
  <si>
    <t>Registrations of new LCV up to 3.5T, Top Brands - May 2026</t>
  </si>
  <si>
    <t>Rok narastająco Styczeń -Maj</t>
  </si>
  <si>
    <t>YTD January - Amay</t>
  </si>
  <si>
    <t>Maj/Kwi
Zmiana %</t>
  </si>
  <si>
    <t>Maj/Kwi
Zmiana poz</t>
  </si>
  <si>
    <t>May/Apr Ch %</t>
  </si>
  <si>
    <t>May/Apr Ch position</t>
  </si>
  <si>
    <t/>
  </si>
  <si>
    <t>CHAUSSON</t>
  </si>
  <si>
    <t>Rejestracje nowych samochodów dostawczych do 3,5T, ranking modeli - Maj 2026</t>
  </si>
  <si>
    <t>Registrations of new LCV up to 3.5T, Top Models - May 2026</t>
  </si>
  <si>
    <t>Peugeot Boxer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</si>
</sst>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sz val="10"/>
      <color theme="0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1"/>
      <name val="Arial Nova"/>
      <family val="2"/>
      <charset val="238"/>
    </font>
    <font>
      <i/>
      <sz val="11"/>
      <color theme="1"/>
      <name val="Arial Nova"/>
      <family val="2"/>
      <charset val="238"/>
    </font>
    <font>
      <u/>
      <sz val="11"/>
      <color theme="10"/>
      <name val="Arial Nova"/>
      <family val="2"/>
      <charset val="238"/>
    </font>
    <font>
      <sz val="10"/>
      <name val="Arial Nova"/>
      <family val="2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i/>
      <sz val="10"/>
      <color theme="1" tint="0.499984740745262"/>
      <name val="Arial Nova"/>
      <family val="2"/>
    </font>
    <font>
      <sz val="9"/>
      <color theme="1" tint="0.499984740745262"/>
      <name val="Arial Nova"/>
      <family val="2"/>
      <charset val="238"/>
    </font>
    <font>
      <sz val="10"/>
      <name val="Aptos"/>
      <family val="2"/>
    </font>
    <font>
      <b/>
      <sz val="20"/>
      <color rgb="FFFF0000"/>
      <name val="Arial Nova"/>
      <family val="2"/>
      <charset val="238"/>
    </font>
    <font>
      <sz val="10"/>
      <color theme="1" tint="0.499984740745262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94CBE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7" fillId="0" borderId="0"/>
    <xf numFmtId="167" fontId="7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138">
    <xf numFmtId="0" fontId="0" fillId="0" borderId="0" xfId="0"/>
    <xf numFmtId="0" fontId="10" fillId="0" borderId="0" xfId="6" applyFont="1"/>
    <xf numFmtId="0" fontId="11" fillId="0" borderId="0" xfId="6" applyFont="1"/>
    <xf numFmtId="14" fontId="12" fillId="0" borderId="0" xfId="6" applyNumberFormat="1" applyFont="1"/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vertical="center" wrapText="1"/>
    </xf>
    <xf numFmtId="0" fontId="18" fillId="3" borderId="14" xfId="4" applyFont="1" applyFill="1" applyBorder="1" applyAlignment="1">
      <alignment horizontal="center" vertical="center" wrapText="1"/>
    </xf>
    <xf numFmtId="0" fontId="18" fillId="3" borderId="16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center" wrapText="1"/>
    </xf>
    <xf numFmtId="0" fontId="13" fillId="0" borderId="17" xfId="4" applyFont="1" applyBorder="1" applyAlignment="1">
      <alignment horizontal="center" vertical="center"/>
    </xf>
    <xf numFmtId="0" fontId="19" fillId="0" borderId="18" xfId="4" applyFont="1" applyBorder="1" applyAlignment="1">
      <alignment vertical="center"/>
    </xf>
    <xf numFmtId="3" fontId="19" fillId="0" borderId="19" xfId="4" applyNumberFormat="1" applyFont="1" applyBorder="1" applyAlignment="1">
      <alignment vertical="center"/>
    </xf>
    <xf numFmtId="10" fontId="19" fillId="0" borderId="18" xfId="7" applyNumberFormat="1" applyFont="1" applyBorder="1" applyAlignment="1">
      <alignment vertical="center"/>
    </xf>
    <xf numFmtId="165" fontId="19" fillId="0" borderId="18" xfId="7" applyNumberFormat="1" applyFont="1" applyBorder="1" applyAlignment="1">
      <alignment vertical="center"/>
    </xf>
    <xf numFmtId="0" fontId="19" fillId="4" borderId="18" xfId="4" applyFont="1" applyFill="1" applyBorder="1" applyAlignment="1">
      <alignment vertical="center"/>
    </xf>
    <xf numFmtId="3" fontId="19" fillId="4" borderId="19" xfId="4" applyNumberFormat="1" applyFont="1" applyFill="1" applyBorder="1" applyAlignment="1">
      <alignment vertical="center"/>
    </xf>
    <xf numFmtId="10" fontId="19" fillId="4" borderId="18" xfId="7" applyNumberFormat="1" applyFont="1" applyFill="1" applyBorder="1" applyAlignment="1">
      <alignment vertical="center"/>
    </xf>
    <xf numFmtId="165" fontId="19" fillId="4" borderId="18" xfId="7" applyNumberFormat="1" applyFont="1" applyFill="1" applyBorder="1" applyAlignment="1">
      <alignment vertical="center"/>
    </xf>
    <xf numFmtId="0" fontId="13" fillId="5" borderId="20" xfId="4" applyFont="1" applyFill="1" applyBorder="1" applyAlignment="1">
      <alignment horizontal="center" vertical="center"/>
    </xf>
    <xf numFmtId="3" fontId="19" fillId="5" borderId="19" xfId="4" applyNumberFormat="1" applyFont="1" applyFill="1" applyBorder="1" applyAlignment="1">
      <alignment vertical="center"/>
    </xf>
    <xf numFmtId="10" fontId="19" fillId="5" borderId="18" xfId="7" applyNumberFormat="1" applyFont="1" applyFill="1" applyBorder="1" applyAlignment="1">
      <alignment vertical="center"/>
    </xf>
    <xf numFmtId="165" fontId="19" fillId="5" borderId="18" xfId="7" applyNumberFormat="1" applyFont="1" applyFill="1" applyBorder="1" applyAlignment="1">
      <alignment vertical="center"/>
    </xf>
    <xf numFmtId="3" fontId="15" fillId="3" borderId="19" xfId="4" applyNumberFormat="1" applyFont="1" applyFill="1" applyBorder="1" applyAlignment="1">
      <alignment vertical="center"/>
    </xf>
    <xf numFmtId="9" fontId="15" fillId="3" borderId="18" xfId="7" applyFont="1" applyFill="1" applyBorder="1" applyAlignment="1">
      <alignment vertical="center"/>
    </xf>
    <xf numFmtId="165" fontId="15" fillId="3" borderId="18" xfId="4" applyNumberFormat="1" applyFont="1" applyFill="1" applyBorder="1" applyAlignment="1">
      <alignment vertical="center"/>
    </xf>
    <xf numFmtId="0" fontId="12" fillId="0" borderId="0" xfId="6" applyFont="1"/>
    <xf numFmtId="0" fontId="21" fillId="0" borderId="0" xfId="6" applyFont="1"/>
    <xf numFmtId="0" fontId="19" fillId="0" borderId="0" xfId="4" applyFont="1"/>
    <xf numFmtId="1" fontId="19" fillId="0" borderId="17" xfId="7" applyNumberFormat="1" applyFont="1" applyBorder="1" applyAlignment="1">
      <alignment horizontal="center"/>
    </xf>
    <xf numFmtId="1" fontId="19" fillId="4" borderId="17" xfId="7" applyNumberFormat="1" applyFont="1" applyFill="1" applyBorder="1" applyAlignment="1">
      <alignment horizontal="center"/>
    </xf>
    <xf numFmtId="3" fontId="19" fillId="5" borderId="17" xfId="4" applyNumberFormat="1" applyFont="1" applyFill="1" applyBorder="1" applyAlignment="1">
      <alignment vertical="center"/>
    </xf>
    <xf numFmtId="0" fontId="19" fillId="5" borderId="17" xfId="4" applyFont="1" applyFill="1" applyBorder="1" applyAlignment="1">
      <alignment vertical="center"/>
    </xf>
    <xf numFmtId="0" fontId="19" fillId="5" borderId="19" xfId="4" applyFont="1" applyFill="1" applyBorder="1" applyAlignment="1">
      <alignment vertical="center"/>
    </xf>
    <xf numFmtId="3" fontId="15" fillId="3" borderId="17" xfId="4" applyNumberFormat="1" applyFont="1" applyFill="1" applyBorder="1" applyAlignment="1">
      <alignment vertical="center"/>
    </xf>
    <xf numFmtId="0" fontId="10" fillId="0" borderId="0" xfId="0" applyFont="1"/>
    <xf numFmtId="0" fontId="24" fillId="0" borderId="0" xfId="0" applyFont="1"/>
    <xf numFmtId="14" fontId="10" fillId="0" borderId="0" xfId="6" applyNumberFormat="1" applyFont="1"/>
    <xf numFmtId="0" fontId="15" fillId="3" borderId="3" xfId="0" applyFont="1" applyFill="1" applyBorder="1" applyAlignment="1">
      <alignment wrapText="1"/>
    </xf>
    <xf numFmtId="166" fontId="15" fillId="3" borderId="2" xfId="32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6" fontId="12" fillId="0" borderId="2" xfId="32" applyNumberFormat="1" applyFont="1" applyBorder="1" applyAlignment="1">
      <alignment horizontal="center"/>
    </xf>
    <xf numFmtId="165" fontId="12" fillId="0" borderId="2" xfId="31" applyNumberFormat="1" applyFont="1" applyBorder="1" applyAlignment="1">
      <alignment horizontal="center"/>
    </xf>
    <xf numFmtId="0" fontId="12" fillId="0" borderId="3" xfId="0" applyFont="1" applyBorder="1" applyAlignment="1">
      <alignment horizontal="left" wrapText="1" indent="1"/>
    </xf>
    <xf numFmtId="166" fontId="12" fillId="0" borderId="4" xfId="32" applyNumberFormat="1" applyFont="1" applyBorder="1" applyAlignment="1">
      <alignment horizontal="center"/>
    </xf>
    <xf numFmtId="165" fontId="12" fillId="0" borderId="4" xfId="34" applyNumberFormat="1" applyFont="1" applyBorder="1" applyAlignment="1">
      <alignment horizontal="center"/>
    </xf>
    <xf numFmtId="0" fontId="15" fillId="3" borderId="2" xfId="0" applyFont="1" applyFill="1" applyBorder="1" applyAlignment="1">
      <alignment vertical="center" wrapText="1"/>
    </xf>
    <xf numFmtId="166" fontId="15" fillId="3" borderId="2" xfId="32" applyNumberFormat="1" applyFont="1" applyFill="1" applyBorder="1" applyAlignment="1">
      <alignment horizontal="center" vertical="center"/>
    </xf>
    <xf numFmtId="165" fontId="15" fillId="3" borderId="2" xfId="31" applyNumberFormat="1" applyFont="1" applyFill="1" applyBorder="1" applyAlignment="1">
      <alignment horizontal="center" vertical="center"/>
    </xf>
    <xf numFmtId="0" fontId="25" fillId="0" borderId="0" xfId="3" applyFont="1"/>
    <xf numFmtId="0" fontId="20" fillId="4" borderId="17" xfId="0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0" fontId="19" fillId="4" borderId="11" xfId="4" applyFont="1" applyFill="1" applyBorder="1" applyAlignment="1">
      <alignment vertical="center"/>
    </xf>
    <xf numFmtId="0" fontId="19" fillId="0" borderId="0" xfId="4" applyFont="1" applyAlignment="1">
      <alignment vertical="center"/>
    </xf>
    <xf numFmtId="0" fontId="19" fillId="4" borderId="16" xfId="4" applyFont="1" applyFill="1" applyBorder="1" applyAlignment="1">
      <alignment vertical="center"/>
    </xf>
    <xf numFmtId="0" fontId="13" fillId="0" borderId="15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22" fillId="0" borderId="0" xfId="0" applyFont="1"/>
    <xf numFmtId="0" fontId="23" fillId="0" borderId="1" xfId="0" applyFont="1" applyBorder="1" applyAlignment="1">
      <alignment wrapText="1"/>
    </xf>
    <xf numFmtId="0" fontId="26" fillId="5" borderId="20" xfId="4" applyFont="1" applyFill="1" applyBorder="1" applyAlignment="1">
      <alignment horizontal="center" vertical="center"/>
    </xf>
    <xf numFmtId="0" fontId="19" fillId="0" borderId="19" xfId="4" applyFont="1" applyBorder="1" applyAlignment="1">
      <alignment vertical="center"/>
    </xf>
    <xf numFmtId="0" fontId="30" fillId="0" borderId="0" xfId="0" applyFont="1"/>
    <xf numFmtId="0" fontId="30" fillId="0" borderId="0" xfId="0" applyFont="1" applyAlignment="1">
      <alignment horizontal="left" vertical="top"/>
    </xf>
    <xf numFmtId="0" fontId="30" fillId="0" borderId="0" xfId="11" applyFont="1" applyAlignment="1">
      <alignment horizontal="left"/>
    </xf>
    <xf numFmtId="0" fontId="30" fillId="0" borderId="0" xfId="6" applyFont="1"/>
    <xf numFmtId="0" fontId="31" fillId="0" borderId="0" xfId="6" applyFont="1"/>
    <xf numFmtId="0" fontId="31" fillId="0" borderId="0" xfId="0" applyFont="1"/>
    <xf numFmtId="0" fontId="7" fillId="0" borderId="0" xfId="6"/>
    <xf numFmtId="0" fontId="20" fillId="4" borderId="17" xfId="6" applyFont="1" applyFill="1" applyBorder="1" applyAlignment="1">
      <alignment horizontal="center" vertical="center" wrapText="1"/>
    </xf>
    <xf numFmtId="0" fontId="23" fillId="0" borderId="0" xfId="6" applyFont="1"/>
    <xf numFmtId="0" fontId="32" fillId="0" borderId="0" xfId="6" applyFont="1"/>
    <xf numFmtId="0" fontId="22" fillId="0" borderId="0" xfId="6" applyFont="1"/>
    <xf numFmtId="3" fontId="10" fillId="0" borderId="0" xfId="0" applyNumberFormat="1" applyFont="1"/>
    <xf numFmtId="3" fontId="19" fillId="0" borderId="0" xfId="4" applyNumberFormat="1" applyFont="1"/>
    <xf numFmtId="0" fontId="33" fillId="0" borderId="24" xfId="4" applyFont="1" applyBorder="1" applyAlignment="1">
      <alignment vertical="center"/>
    </xf>
    <xf numFmtId="0" fontId="33" fillId="0" borderId="25" xfId="4" applyFont="1" applyBorder="1" applyAlignment="1">
      <alignment vertical="center"/>
    </xf>
    <xf numFmtId="10" fontId="33" fillId="0" borderId="26" xfId="7" applyNumberFormat="1" applyFont="1" applyBorder="1" applyAlignment="1">
      <alignment vertical="center"/>
    </xf>
    <xf numFmtId="0" fontId="33" fillId="0" borderId="27" xfId="4" applyFont="1" applyBorder="1" applyAlignment="1">
      <alignment vertical="center"/>
    </xf>
    <xf numFmtId="10" fontId="33" fillId="0" borderId="27" xfId="7" applyNumberFormat="1" applyFont="1" applyBorder="1" applyAlignment="1">
      <alignment vertical="center"/>
    </xf>
    <xf numFmtId="165" fontId="33" fillId="0" borderId="24" xfId="7" applyNumberFormat="1" applyFont="1" applyBorder="1" applyAlignment="1">
      <alignment vertical="center"/>
    </xf>
    <xf numFmtId="165" fontId="33" fillId="0" borderId="27" xfId="7" applyNumberFormat="1" applyFont="1" applyBorder="1" applyAlignment="1">
      <alignment vertical="center"/>
    </xf>
    <xf numFmtId="0" fontId="33" fillId="0" borderId="4" xfId="4" applyFont="1" applyBorder="1" applyAlignment="1">
      <alignment vertical="center"/>
    </xf>
    <xf numFmtId="0" fontId="33" fillId="0" borderId="3" xfId="4" applyFont="1" applyBorder="1" applyAlignment="1">
      <alignment vertical="center"/>
    </xf>
    <xf numFmtId="10" fontId="33" fillId="0" borderId="28" xfId="7" applyNumberFormat="1" applyFont="1" applyBorder="1" applyAlignment="1">
      <alignment vertical="center"/>
    </xf>
    <xf numFmtId="0" fontId="33" fillId="0" borderId="0" xfId="4" applyFont="1" applyAlignment="1">
      <alignment vertical="center"/>
    </xf>
    <xf numFmtId="10" fontId="33" fillId="0" borderId="0" xfId="7" applyNumberFormat="1" applyFont="1" applyAlignment="1">
      <alignment vertical="center"/>
    </xf>
    <xf numFmtId="165" fontId="33" fillId="0" borderId="4" xfId="7" applyNumberFormat="1" applyFont="1" applyBorder="1" applyAlignment="1">
      <alignment vertical="center"/>
    </xf>
    <xf numFmtId="165" fontId="33" fillId="0" borderId="0" xfId="7" applyNumberFormat="1" applyFont="1" applyAlignment="1">
      <alignment vertical="center"/>
    </xf>
    <xf numFmtId="14" fontId="23" fillId="0" borderId="0" xfId="6" applyNumberFormat="1" applyFont="1"/>
    <xf numFmtId="0" fontId="34" fillId="0" borderId="0" xfId="33" applyFont="1" applyAlignment="1">
      <alignment horizontal="center" vertical="top"/>
    </xf>
    <xf numFmtId="0" fontId="35" fillId="0" borderId="0" xfId="4" applyFont="1" applyAlignment="1">
      <alignment horizontal="right" vertical="center"/>
    </xf>
    <xf numFmtId="0" fontId="13" fillId="0" borderId="0" xfId="4" applyFont="1" applyAlignment="1">
      <alignment horizontal="center" vertical="center"/>
    </xf>
    <xf numFmtId="0" fontId="14" fillId="0" borderId="21" xfId="4" applyFont="1" applyBorder="1" applyAlignment="1">
      <alignment horizontal="center" vertical="center"/>
    </xf>
    <xf numFmtId="0" fontId="18" fillId="3" borderId="13" xfId="4" applyFont="1" applyFill="1" applyBorder="1" applyAlignment="1">
      <alignment horizontal="center" vertical="top" wrapText="1"/>
    </xf>
    <xf numFmtId="0" fontId="18" fillId="3" borderId="15" xfId="4" applyFont="1" applyFill="1" applyBorder="1" applyAlignment="1">
      <alignment horizontal="center" vertical="top" wrapText="1"/>
    </xf>
    <xf numFmtId="0" fontId="17" fillId="3" borderId="7" xfId="4" applyFont="1" applyFill="1" applyBorder="1" applyAlignment="1">
      <alignment horizontal="center" wrapText="1"/>
    </xf>
    <xf numFmtId="0" fontId="17" fillId="3" borderId="13" xfId="4" applyFont="1" applyFill="1" applyBorder="1" applyAlignment="1">
      <alignment horizontal="center" wrapText="1"/>
    </xf>
    <xf numFmtId="0" fontId="17" fillId="3" borderId="7" xfId="4" applyFont="1" applyFill="1" applyBorder="1" applyAlignment="1">
      <alignment horizontal="center" vertical="center" wrapText="1"/>
    </xf>
    <xf numFmtId="0" fontId="17" fillId="3" borderId="13" xfId="4" applyFont="1" applyFill="1" applyBorder="1" applyAlignment="1">
      <alignment horizontal="center" vertical="center" wrapText="1"/>
    </xf>
    <xf numFmtId="0" fontId="15" fillId="3" borderId="10" xfId="4" applyFont="1" applyFill="1" applyBorder="1" applyAlignment="1">
      <alignment horizontal="center" vertical="center"/>
    </xf>
    <xf numFmtId="0" fontId="15" fillId="3" borderId="9" xfId="4" applyFont="1" applyFill="1" applyBorder="1" applyAlignment="1">
      <alignment horizontal="center" vertical="center"/>
    </xf>
    <xf numFmtId="0" fontId="15" fillId="3" borderId="8" xfId="4" applyFont="1" applyFill="1" applyBorder="1" applyAlignment="1">
      <alignment horizontal="center" vertical="center"/>
    </xf>
    <xf numFmtId="0" fontId="15" fillId="3" borderId="11" xfId="4" applyFont="1" applyFill="1" applyBorder="1" applyAlignment="1">
      <alignment horizontal="center" vertical="center"/>
    </xf>
    <xf numFmtId="0" fontId="16" fillId="3" borderId="23" xfId="4" applyFont="1" applyFill="1" applyBorder="1" applyAlignment="1">
      <alignment horizontal="center" vertical="center"/>
    </xf>
    <xf numFmtId="0" fontId="16" fillId="3" borderId="21" xfId="4" applyFont="1" applyFill="1" applyBorder="1" applyAlignment="1">
      <alignment horizontal="center" vertical="center"/>
    </xf>
    <xf numFmtId="0" fontId="16" fillId="3" borderId="16" xfId="4" applyFont="1" applyFill="1" applyBorder="1" applyAlignment="1">
      <alignment horizontal="center" vertical="center"/>
    </xf>
    <xf numFmtId="0" fontId="17" fillId="3" borderId="6" xfId="4" applyFont="1" applyFill="1" applyBorder="1" applyAlignment="1">
      <alignment horizontal="center" vertical="center" wrapText="1"/>
    </xf>
    <xf numFmtId="0" fontId="17" fillId="3" borderId="11" xfId="4" applyFont="1" applyFill="1" applyBorder="1" applyAlignment="1">
      <alignment horizontal="center" vertical="center" wrapText="1"/>
    </xf>
    <xf numFmtId="0" fontId="17" fillId="3" borderId="14" xfId="4" applyFont="1" applyFill="1" applyBorder="1" applyAlignment="1">
      <alignment horizontal="center" vertical="center" wrapText="1"/>
    </xf>
    <xf numFmtId="0" fontId="17" fillId="3" borderId="16" xfId="4" applyFont="1" applyFill="1" applyBorder="1" applyAlignment="1">
      <alignment horizontal="center" vertical="center" wrapText="1"/>
    </xf>
    <xf numFmtId="0" fontId="16" fillId="3" borderId="14" xfId="4" applyFont="1" applyFill="1" applyBorder="1" applyAlignment="1">
      <alignment horizontal="center" vertical="center"/>
    </xf>
    <xf numFmtId="0" fontId="16" fillId="3" borderId="22" xfId="4" applyFont="1" applyFill="1" applyBorder="1" applyAlignment="1">
      <alignment horizontal="center" vertical="center"/>
    </xf>
    <xf numFmtId="0" fontId="15" fillId="3" borderId="20" xfId="4" applyFont="1" applyFill="1" applyBorder="1" applyAlignment="1">
      <alignment horizontal="center" vertical="top"/>
    </xf>
    <xf numFmtId="0" fontId="15" fillId="3" borderId="18" xfId="4" applyFont="1" applyFill="1" applyBorder="1" applyAlignment="1">
      <alignment horizontal="center" vertical="top"/>
    </xf>
    <xf numFmtId="0" fontId="13" fillId="5" borderId="20" xfId="4" applyFont="1" applyFill="1" applyBorder="1" applyAlignment="1">
      <alignment horizontal="center" vertical="center"/>
    </xf>
    <xf numFmtId="0" fontId="13" fillId="5" borderId="18" xfId="4" applyFont="1" applyFill="1" applyBorder="1" applyAlignment="1">
      <alignment horizontal="center" vertical="center"/>
    </xf>
    <xf numFmtId="0" fontId="16" fillId="3" borderId="12" xfId="4" applyFont="1" applyFill="1" applyBorder="1" applyAlignment="1">
      <alignment horizontal="center" vertical="top"/>
    </xf>
    <xf numFmtId="0" fontId="16" fillId="3" borderId="14" xfId="4" applyFont="1" applyFill="1" applyBorder="1" applyAlignment="1">
      <alignment horizontal="center" vertical="top"/>
    </xf>
    <xf numFmtId="0" fontId="16" fillId="3" borderId="13" xfId="4" applyFont="1" applyFill="1" applyBorder="1" applyAlignment="1">
      <alignment horizontal="center" vertical="top"/>
    </xf>
    <xf numFmtId="0" fontId="16" fillId="3" borderId="15" xfId="4" applyFont="1" applyFill="1" applyBorder="1" applyAlignment="1">
      <alignment horizontal="center" vertical="top"/>
    </xf>
    <xf numFmtId="0" fontId="18" fillId="3" borderId="13" xfId="4" applyFont="1" applyFill="1" applyBorder="1" applyAlignment="1">
      <alignment horizontal="center" vertical="center" wrapText="1"/>
    </xf>
    <xf numFmtId="0" fontId="18" fillId="3" borderId="15" xfId="4" applyFont="1" applyFill="1" applyBorder="1" applyAlignment="1">
      <alignment horizontal="center" vertical="center" wrapText="1"/>
    </xf>
    <xf numFmtId="0" fontId="15" fillId="3" borderId="6" xfId="4" applyFont="1" applyFill="1" applyBorder="1" applyAlignment="1">
      <alignment horizontal="center" wrapText="1"/>
    </xf>
    <xf numFmtId="0" fontId="15" fillId="3" borderId="12" xfId="4" applyFont="1" applyFill="1" applyBorder="1" applyAlignment="1">
      <alignment horizontal="center" wrapText="1"/>
    </xf>
    <xf numFmtId="0" fontId="15" fillId="3" borderId="7" xfId="4" applyFont="1" applyFill="1" applyBorder="1" applyAlignment="1">
      <alignment horizontal="center" wrapText="1"/>
    </xf>
    <xf numFmtId="0" fontId="15" fillId="3" borderId="13" xfId="4" applyFont="1" applyFill="1" applyBorder="1" applyAlignment="1">
      <alignment horizontal="center" wrapText="1"/>
    </xf>
    <xf numFmtId="0" fontId="15" fillId="3" borderId="6" xfId="4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5" fillId="3" borderId="20" xfId="4" applyFont="1" applyFill="1" applyBorder="1" applyAlignment="1">
      <alignment horizontal="right" vertical="top"/>
    </xf>
    <xf numFmtId="0" fontId="15" fillId="3" borderId="18" xfId="4" applyFont="1" applyFill="1" applyBorder="1" applyAlignment="1">
      <alignment horizontal="right" vertical="top"/>
    </xf>
    <xf numFmtId="0" fontId="14" fillId="0" borderId="0" xfId="4" applyFont="1" applyAlignment="1">
      <alignment horizontal="center" vertical="center"/>
    </xf>
    <xf numFmtId="0" fontId="27" fillId="3" borderId="7" xfId="4" applyFont="1" applyFill="1" applyBorder="1" applyAlignment="1">
      <alignment horizontal="center" wrapText="1"/>
    </xf>
    <xf numFmtId="0" fontId="27" fillId="3" borderId="13" xfId="4" applyFont="1" applyFill="1" applyBorder="1" applyAlignment="1">
      <alignment horizontal="center" wrapText="1"/>
    </xf>
    <xf numFmtId="0" fontId="28" fillId="3" borderId="13" xfId="4" applyFont="1" applyFill="1" applyBorder="1" applyAlignment="1">
      <alignment horizontal="center" vertical="top" wrapText="1"/>
    </xf>
    <xf numFmtId="0" fontId="28" fillId="3" borderId="15" xfId="4" applyFont="1" applyFill="1" applyBorder="1" applyAlignment="1">
      <alignment horizontal="center" vertical="top" wrapText="1"/>
    </xf>
  </cellXfs>
  <cellStyles count="35">
    <cellStyle name="Dziesiętny" xfId="32" builtinId="3"/>
    <cellStyle name="Dziesiętny 2" xfId="1" xr:uid="{00000000-0005-0000-0000-000001000000}"/>
    <cellStyle name="Dziesiętny 2 2" xfId="14" xr:uid="{00000000-0005-0000-0000-000002000000}"/>
    <cellStyle name="Dziesiętny 2 3" xfId="26" xr:uid="{00000000-0005-0000-0000-000003000000}"/>
    <cellStyle name="Dziesiętny 2 4" xfId="13" xr:uid="{00000000-0005-0000-0000-000004000000}"/>
    <cellStyle name="Dziesiętny 3" xfId="2" xr:uid="{00000000-0005-0000-0000-000005000000}"/>
    <cellStyle name="Dziesiętny 3 2" xfId="27" xr:uid="{00000000-0005-0000-0000-000006000000}"/>
    <cellStyle name="Dziesiętny 3 3" xfId="12" xr:uid="{00000000-0005-0000-0000-000007000000}"/>
    <cellStyle name="Dziesiętny 4" xfId="25" xr:uid="{00000000-0005-0000-0000-000008000000}"/>
    <cellStyle name="Hiperłącze" xfId="3" builtinId="8"/>
    <cellStyle name="Hiperłącze 2" xfId="28" xr:uid="{00000000-0005-0000-0000-00000A000000}"/>
    <cellStyle name="Hiperłącze 3" xfId="33" xr:uid="{00000000-0005-0000-0000-00000B000000}"/>
    <cellStyle name="Normalny" xfId="0" builtinId="0"/>
    <cellStyle name="Normalny 2" xfId="4" xr:uid="{00000000-0005-0000-0000-00000D000000}"/>
    <cellStyle name="Normalny 3" xfId="5" xr:uid="{00000000-0005-0000-0000-00000E000000}"/>
    <cellStyle name="Normalny 3 2" xfId="15" xr:uid="{00000000-0005-0000-0000-00000F000000}"/>
    <cellStyle name="Normalny 4" xfId="6" xr:uid="{00000000-0005-0000-0000-000010000000}"/>
    <cellStyle name="Normalny 4 2" xfId="17" xr:uid="{00000000-0005-0000-0000-000011000000}"/>
    <cellStyle name="Normalny 4 3" xfId="29" xr:uid="{00000000-0005-0000-0000-000012000000}"/>
    <cellStyle name="Normalny 4 4" xfId="16" xr:uid="{00000000-0005-0000-0000-000013000000}"/>
    <cellStyle name="Normalny 5" xfId="18" xr:uid="{00000000-0005-0000-0000-000014000000}"/>
    <cellStyle name="Normalny 5 2" xfId="19" xr:uid="{00000000-0005-0000-0000-000015000000}"/>
    <cellStyle name="Normalny 6" xfId="20" xr:uid="{00000000-0005-0000-0000-000016000000}"/>
    <cellStyle name="Normalny 7" xfId="21" xr:uid="{00000000-0005-0000-0000-000017000000}"/>
    <cellStyle name="Normalny 8" xfId="11" xr:uid="{00000000-0005-0000-0000-000018000000}"/>
    <cellStyle name="Normalny 9" xfId="10" xr:uid="{00000000-0005-0000-0000-000019000000}"/>
    <cellStyle name="Procentowy" xfId="34" builtinId="5"/>
    <cellStyle name="Procentowy 2" xfId="7" xr:uid="{00000000-0005-0000-0000-00001B000000}"/>
    <cellStyle name="Procentowy 3" xfId="8" xr:uid="{00000000-0005-0000-0000-00001C000000}"/>
    <cellStyle name="Procentowy 3 2" xfId="23" xr:uid="{00000000-0005-0000-0000-00001D000000}"/>
    <cellStyle name="Procentowy 4" xfId="9" xr:uid="{00000000-0005-0000-0000-00001E000000}"/>
    <cellStyle name="Procentowy 4 2" xfId="31" xr:uid="{00000000-0005-0000-0000-00001F000000}"/>
    <cellStyle name="Procentowy 4 3" xfId="24" xr:uid="{00000000-0005-0000-0000-000020000000}"/>
    <cellStyle name="Procentowy 5" xfId="22" xr:uid="{00000000-0005-0000-0000-000021000000}"/>
    <cellStyle name="Procentowy 6" xfId="30" xr:uid="{00000000-0005-0000-0000-000022000000}"/>
  </cellStyles>
  <dxfs count="65"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8" formatCode="\+General"/>
    </dxf>
    <dxf>
      <font>
        <color auto="1"/>
      </font>
      <numFmt numFmtId="169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ZMSOIS/PZPM%202012/CEP/12.2012/dane%20szczeg&#243;&#322;owe/raporty/PZPM_CEP_RAPORT_WSZYSTKIE_POJAZDY_GRUDZIE&#323;_2012_NOWE%20I%20U&#379;YWANE.xls" TargetMode="External"/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PZPM%202019/CEP/2019.07/dane%20szczeg&#243;&#322;owe/raporty/PZPM_CEP_RAPORT_WSZYSTKIE_POJAZDY.xlsm" TargetMode="External"/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B1:M17"/>
  <sheetViews>
    <sheetView showGridLines="0" tabSelected="1" zoomScale="90" zoomScaleNormal="90" workbookViewId="0">
      <selection activeCell="C4" sqref="C4"/>
    </sheetView>
  </sheetViews>
  <sheetFormatPr defaultColWidth="9.08984375" defaultRowHeight="14"/>
  <cols>
    <col min="1" max="1" width="1.6328125" style="35" customWidth="1"/>
    <col min="2" max="2" width="38.81640625" style="35" customWidth="1"/>
    <col min="3" max="5" width="11.453125" style="35" customWidth="1"/>
    <col min="6" max="8" width="13.08984375" style="35" customWidth="1"/>
    <col min="9" max="9" width="15.81640625" style="35" customWidth="1"/>
    <col min="10" max="10" width="11" style="35" customWidth="1"/>
    <col min="11" max="12" width="9.08984375" style="35"/>
    <col min="13" max="13" width="10.54296875" style="35" customWidth="1"/>
    <col min="14" max="14" width="11.453125" style="35" customWidth="1"/>
    <col min="15" max="16384" width="9.08984375" style="35"/>
  </cols>
  <sheetData>
    <row r="1" spans="2:8">
      <c r="D1" s="36"/>
      <c r="E1" s="37"/>
      <c r="H1" s="37">
        <v>46176</v>
      </c>
    </row>
    <row r="2" spans="2:8" ht="26.25" customHeight="1">
      <c r="B2" s="130" t="s">
        <v>25</v>
      </c>
      <c r="C2" s="130"/>
      <c r="D2" s="130"/>
      <c r="E2" s="130"/>
      <c r="F2" s="130"/>
      <c r="G2" s="130"/>
      <c r="H2" s="130"/>
    </row>
    <row r="3" spans="2:8" ht="26.25" customHeight="1">
      <c r="B3" s="38"/>
      <c r="C3" s="39" t="s">
        <v>112</v>
      </c>
      <c r="D3" s="39" t="s">
        <v>113</v>
      </c>
      <c r="E3" s="40" t="s">
        <v>8</v>
      </c>
      <c r="F3" s="39" t="s">
        <v>114</v>
      </c>
      <c r="G3" s="39" t="s">
        <v>115</v>
      </c>
      <c r="H3" s="40" t="s">
        <v>8</v>
      </c>
    </row>
    <row r="4" spans="2:8" ht="26.25" customHeight="1">
      <c r="B4" s="61" t="s">
        <v>9</v>
      </c>
      <c r="C4" s="41">
        <v>2999</v>
      </c>
      <c r="D4" s="41">
        <v>2499</v>
      </c>
      <c r="E4" s="42">
        <v>0.20008003201280511</v>
      </c>
      <c r="F4" s="41">
        <v>14878</v>
      </c>
      <c r="G4" s="41">
        <v>11509</v>
      </c>
      <c r="H4" s="42">
        <v>0.29272743070640361</v>
      </c>
    </row>
    <row r="5" spans="2:8" ht="26.25" customHeight="1">
      <c r="B5" s="43" t="s">
        <v>22</v>
      </c>
      <c r="C5" s="44">
        <v>703</v>
      </c>
      <c r="D5" s="44">
        <v>621</v>
      </c>
      <c r="E5" s="45">
        <v>0.13204508856682762</v>
      </c>
      <c r="F5" s="44">
        <v>3139</v>
      </c>
      <c r="G5" s="44">
        <v>2686</v>
      </c>
      <c r="H5" s="45">
        <v>0.16865227103499625</v>
      </c>
    </row>
    <row r="6" spans="2:8" ht="26.25" customHeight="1">
      <c r="B6" s="43" t="s">
        <v>23</v>
      </c>
      <c r="C6" s="44">
        <v>71</v>
      </c>
      <c r="D6" s="44">
        <v>97</v>
      </c>
      <c r="E6" s="45">
        <v>-0.26804123711340211</v>
      </c>
      <c r="F6" s="44">
        <v>401</v>
      </c>
      <c r="G6" s="44">
        <v>433</v>
      </c>
      <c r="H6" s="45">
        <v>-7.3903002309468779E-2</v>
      </c>
    </row>
    <row r="7" spans="2:8" ht="26.25" customHeight="1">
      <c r="B7" s="43" t="s">
        <v>24</v>
      </c>
      <c r="C7" s="44">
        <v>2225</v>
      </c>
      <c r="D7" s="44">
        <v>1781</v>
      </c>
      <c r="E7" s="45">
        <v>0.24929814710836617</v>
      </c>
      <c r="F7" s="44">
        <v>11338</v>
      </c>
      <c r="G7" s="44">
        <v>8390</v>
      </c>
      <c r="H7" s="45">
        <v>0.35137067938021449</v>
      </c>
    </row>
    <row r="8" spans="2:8" ht="26.25" customHeight="1">
      <c r="B8" s="61" t="s">
        <v>10</v>
      </c>
      <c r="C8" s="41">
        <v>389</v>
      </c>
      <c r="D8" s="41">
        <v>256</v>
      </c>
      <c r="E8" s="42">
        <v>0.51953125</v>
      </c>
      <c r="F8" s="41">
        <v>1655</v>
      </c>
      <c r="G8" s="41">
        <v>996</v>
      </c>
      <c r="H8" s="42">
        <v>0.66164658634538154</v>
      </c>
    </row>
    <row r="9" spans="2:8" ht="26.25" customHeight="1">
      <c r="B9" s="46" t="s">
        <v>26</v>
      </c>
      <c r="C9" s="47">
        <v>3388</v>
      </c>
      <c r="D9" s="47">
        <v>2755</v>
      </c>
      <c r="E9" s="48">
        <v>0.22976406533575311</v>
      </c>
      <c r="F9" s="47">
        <v>16533</v>
      </c>
      <c r="G9" s="47">
        <v>12505</v>
      </c>
      <c r="H9" s="48">
        <v>0.32211115553778491</v>
      </c>
    </row>
    <row r="10" spans="2:8" ht="16.5" customHeight="1">
      <c r="B10" s="65" t="s">
        <v>47</v>
      </c>
    </row>
    <row r="11" spans="2:8" ht="15" customHeight="1">
      <c r="B11" s="64" t="s">
        <v>79</v>
      </c>
    </row>
    <row r="17" spans="13:13">
      <c r="M17" s="49"/>
    </row>
  </sheetData>
  <mergeCells count="1">
    <mergeCell ref="B2:H2"/>
  </mergeCells>
  <phoneticPr fontId="4" type="noConversion"/>
  <conditionalFormatting sqref="E4:E9">
    <cfRule type="cellIs" dxfId="64" priority="3" operator="lessThan">
      <formula>0</formula>
    </cfRule>
  </conditionalFormatting>
  <conditionalFormatting sqref="H4:H9">
    <cfRule type="cellIs" dxfId="63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O22"/>
  <sheetViews>
    <sheetView showGridLines="0" zoomScale="90" zoomScaleNormal="90" workbookViewId="0">
      <selection activeCell="D19" sqref="D19:O19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6.90625" style="35" customWidth="1"/>
    <col min="4" max="4" width="9" style="35" customWidth="1"/>
    <col min="5" max="5" width="11" style="35" customWidth="1"/>
    <col min="6" max="6" width="9" style="35" customWidth="1"/>
    <col min="7" max="7" width="12.90625" style="35" customWidth="1"/>
    <col min="8" max="9" width="9" style="35" customWidth="1"/>
    <col min="10" max="10" width="11.36328125" style="35" customWidth="1"/>
    <col min="11" max="14" width="9.08984375" style="35"/>
    <col min="15" max="15" width="11.453125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 ht="14.4" customHeight="1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>
      <c r="B3" s="95" t="s">
        <v>28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4" customHeight="1">
      <c r="B4" s="125" t="s">
        <v>0</v>
      </c>
      <c r="C4" s="127" t="s">
        <v>1</v>
      </c>
      <c r="D4" s="129" t="s">
        <v>116</v>
      </c>
      <c r="E4" s="104"/>
      <c r="F4" s="104"/>
      <c r="G4" s="104"/>
      <c r="H4" s="103"/>
      <c r="I4" s="102" t="s">
        <v>106</v>
      </c>
      <c r="J4" s="103"/>
      <c r="K4" s="102" t="s">
        <v>118</v>
      </c>
      <c r="L4" s="104"/>
      <c r="M4" s="104"/>
      <c r="N4" s="104"/>
      <c r="O4" s="105"/>
    </row>
    <row r="5" spans="2:15" ht="14.4" customHeight="1" thickBot="1">
      <c r="B5" s="126"/>
      <c r="C5" s="128"/>
      <c r="D5" s="113" t="s">
        <v>117</v>
      </c>
      <c r="E5" s="107"/>
      <c r="F5" s="107"/>
      <c r="G5" s="107"/>
      <c r="H5" s="114"/>
      <c r="I5" s="106" t="s">
        <v>107</v>
      </c>
      <c r="J5" s="114"/>
      <c r="K5" s="106" t="s">
        <v>119</v>
      </c>
      <c r="L5" s="107"/>
      <c r="M5" s="107"/>
      <c r="N5" s="107"/>
      <c r="O5" s="108"/>
    </row>
    <row r="6" spans="2:15" ht="14.4" customHeight="1">
      <c r="B6" s="126"/>
      <c r="C6" s="128"/>
      <c r="D6" s="109">
        <v>2026</v>
      </c>
      <c r="E6" s="110"/>
      <c r="F6" s="109">
        <v>2025</v>
      </c>
      <c r="G6" s="110"/>
      <c r="H6" s="98" t="s">
        <v>30</v>
      </c>
      <c r="I6" s="100">
        <v>2026</v>
      </c>
      <c r="J6" s="100" t="s">
        <v>108</v>
      </c>
      <c r="K6" s="109">
        <v>2026</v>
      </c>
      <c r="L6" s="110"/>
      <c r="M6" s="109">
        <v>2025</v>
      </c>
      <c r="N6" s="110"/>
      <c r="O6" s="98" t="s">
        <v>30</v>
      </c>
    </row>
    <row r="7" spans="2:15" ht="14.4" customHeight="1" thickBot="1">
      <c r="B7" s="119" t="s">
        <v>31</v>
      </c>
      <c r="C7" s="121" t="s">
        <v>32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4.4" customHeight="1">
      <c r="B8" s="119"/>
      <c r="C8" s="121"/>
      <c r="D8" s="4" t="s">
        <v>33</v>
      </c>
      <c r="E8" s="5" t="s">
        <v>2</v>
      </c>
      <c r="F8" s="4" t="s">
        <v>33</v>
      </c>
      <c r="G8" s="5" t="s">
        <v>2</v>
      </c>
      <c r="H8" s="96" t="s">
        <v>34</v>
      </c>
      <c r="I8" s="6" t="s">
        <v>33</v>
      </c>
      <c r="J8" s="123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96" t="s">
        <v>34</v>
      </c>
    </row>
    <row r="9" spans="2:15" ht="14.4" customHeight="1" thickBot="1">
      <c r="B9" s="120"/>
      <c r="C9" s="122"/>
      <c r="D9" s="7" t="s">
        <v>35</v>
      </c>
      <c r="E9" s="8" t="s">
        <v>36</v>
      </c>
      <c r="F9" s="7" t="s">
        <v>35</v>
      </c>
      <c r="G9" s="8" t="s">
        <v>36</v>
      </c>
      <c r="H9" s="97"/>
      <c r="I9" s="9" t="s">
        <v>35</v>
      </c>
      <c r="J9" s="124"/>
      <c r="K9" s="7" t="s">
        <v>35</v>
      </c>
      <c r="L9" s="8" t="s">
        <v>36</v>
      </c>
      <c r="M9" s="7" t="s">
        <v>35</v>
      </c>
      <c r="N9" s="8" t="s">
        <v>36</v>
      </c>
      <c r="O9" s="97"/>
    </row>
    <row r="10" spans="2:15" ht="14.4" customHeight="1" thickBot="1">
      <c r="B10" s="10">
        <v>1</v>
      </c>
      <c r="C10" s="11" t="s">
        <v>11</v>
      </c>
      <c r="D10" s="12">
        <v>690</v>
      </c>
      <c r="E10" s="13">
        <v>0.23007669223074359</v>
      </c>
      <c r="F10" s="12">
        <v>534</v>
      </c>
      <c r="G10" s="13">
        <v>0.21368547418967587</v>
      </c>
      <c r="H10" s="14">
        <v>0.2921348314606742</v>
      </c>
      <c r="I10" s="12">
        <v>638</v>
      </c>
      <c r="J10" s="14">
        <v>8.1504702194357348E-2</v>
      </c>
      <c r="K10" s="12">
        <v>2956</v>
      </c>
      <c r="L10" s="13">
        <v>0.1986826186315365</v>
      </c>
      <c r="M10" s="12">
        <v>2503</v>
      </c>
      <c r="N10" s="13">
        <v>0.21748197063167957</v>
      </c>
      <c r="O10" s="14">
        <v>0.18098282061526172</v>
      </c>
    </row>
    <row r="11" spans="2:15" ht="14.4" customHeight="1" thickBot="1">
      <c r="B11" s="50">
        <v>2</v>
      </c>
      <c r="C11" s="15" t="s">
        <v>13</v>
      </c>
      <c r="D11" s="16">
        <v>483</v>
      </c>
      <c r="E11" s="17">
        <v>0.1610536845615205</v>
      </c>
      <c r="F11" s="16">
        <v>464</v>
      </c>
      <c r="G11" s="17">
        <v>0.18567426970788314</v>
      </c>
      <c r="H11" s="18">
        <v>4.094827586206895E-2</v>
      </c>
      <c r="I11" s="16">
        <v>679</v>
      </c>
      <c r="J11" s="18">
        <v>-0.28865979381443296</v>
      </c>
      <c r="K11" s="16">
        <v>2772</v>
      </c>
      <c r="L11" s="17">
        <v>0.18631536496840972</v>
      </c>
      <c r="M11" s="16">
        <v>2515</v>
      </c>
      <c r="N11" s="17">
        <v>0.21852463289599444</v>
      </c>
      <c r="O11" s="18">
        <v>0.1021868787276341</v>
      </c>
    </row>
    <row r="12" spans="2:15" ht="14.4" customHeight="1" thickBot="1">
      <c r="B12" s="10">
        <v>3</v>
      </c>
      <c r="C12" s="11" t="s">
        <v>12</v>
      </c>
      <c r="D12" s="12">
        <v>611</v>
      </c>
      <c r="E12" s="13">
        <v>0.20373457819273091</v>
      </c>
      <c r="F12" s="12">
        <v>340</v>
      </c>
      <c r="G12" s="13">
        <v>0.1360544217687075</v>
      </c>
      <c r="H12" s="14">
        <v>0.79705882352941182</v>
      </c>
      <c r="I12" s="12">
        <v>697</v>
      </c>
      <c r="J12" s="14">
        <v>-0.12338593974175038</v>
      </c>
      <c r="K12" s="12">
        <v>2634</v>
      </c>
      <c r="L12" s="13">
        <v>0.17703992472106467</v>
      </c>
      <c r="M12" s="12">
        <v>1444</v>
      </c>
      <c r="N12" s="13">
        <v>0.12546702580589103</v>
      </c>
      <c r="O12" s="14">
        <v>0.82409972299168976</v>
      </c>
    </row>
    <row r="13" spans="2:15" ht="14.4" customHeight="1" thickBot="1">
      <c r="B13" s="50">
        <v>4</v>
      </c>
      <c r="C13" s="15" t="s">
        <v>4</v>
      </c>
      <c r="D13" s="16">
        <v>404</v>
      </c>
      <c r="E13" s="17">
        <v>0.13471157052350782</v>
      </c>
      <c r="F13" s="16">
        <v>416</v>
      </c>
      <c r="G13" s="17">
        <v>0.16646658663465386</v>
      </c>
      <c r="H13" s="18">
        <v>-2.8846153846153855E-2</v>
      </c>
      <c r="I13" s="16">
        <v>537</v>
      </c>
      <c r="J13" s="18">
        <v>-0.24767225325884545</v>
      </c>
      <c r="K13" s="16">
        <v>2163</v>
      </c>
      <c r="L13" s="17">
        <v>0.14538244387686516</v>
      </c>
      <c r="M13" s="16">
        <v>1547</v>
      </c>
      <c r="N13" s="17">
        <v>0.13441654357459379</v>
      </c>
      <c r="O13" s="18">
        <v>0.3981900452488687</v>
      </c>
    </row>
    <row r="14" spans="2:15" ht="14.4" customHeight="1" thickBot="1">
      <c r="B14" s="10">
        <v>5</v>
      </c>
      <c r="C14" s="11" t="s">
        <v>3</v>
      </c>
      <c r="D14" s="12">
        <v>391</v>
      </c>
      <c r="E14" s="13">
        <v>0.13037679226408802</v>
      </c>
      <c r="F14" s="12">
        <v>436</v>
      </c>
      <c r="G14" s="13">
        <v>0.17446978791516607</v>
      </c>
      <c r="H14" s="14">
        <v>-0.10321100917431192</v>
      </c>
      <c r="I14" s="12">
        <v>450</v>
      </c>
      <c r="J14" s="14">
        <v>-0.13111111111111107</v>
      </c>
      <c r="K14" s="12">
        <v>2106</v>
      </c>
      <c r="L14" s="13">
        <v>0.14155128377470091</v>
      </c>
      <c r="M14" s="12">
        <v>1717</v>
      </c>
      <c r="N14" s="13">
        <v>0.14918759231905465</v>
      </c>
      <c r="O14" s="14">
        <v>0.22655794991263822</v>
      </c>
    </row>
    <row r="15" spans="2:15" ht="14.4" customHeight="1" thickBot="1">
      <c r="B15" s="50">
        <v>6</v>
      </c>
      <c r="C15" s="15" t="s">
        <v>14</v>
      </c>
      <c r="D15" s="16">
        <v>182</v>
      </c>
      <c r="E15" s="17">
        <v>6.0686895631877291E-2</v>
      </c>
      <c r="F15" s="16">
        <v>139</v>
      </c>
      <c r="G15" s="17">
        <v>5.5622248899559822E-2</v>
      </c>
      <c r="H15" s="18">
        <v>0.30935251798561159</v>
      </c>
      <c r="I15" s="16">
        <v>210</v>
      </c>
      <c r="J15" s="18">
        <v>-0.1333333333333333</v>
      </c>
      <c r="K15" s="16">
        <v>1139</v>
      </c>
      <c r="L15" s="17">
        <v>7.6555988708159703E-2</v>
      </c>
      <c r="M15" s="16">
        <v>739</v>
      </c>
      <c r="N15" s="17">
        <v>6.4210617777391607E-2</v>
      </c>
      <c r="O15" s="18">
        <v>0.54127198917456032</v>
      </c>
    </row>
    <row r="16" spans="2:15" ht="14.4" customHeight="1" thickBot="1">
      <c r="B16" s="10">
        <v>7</v>
      </c>
      <c r="C16" s="11" t="s">
        <v>15</v>
      </c>
      <c r="D16" s="12">
        <v>194</v>
      </c>
      <c r="E16" s="13">
        <v>6.4688229409803275E-2</v>
      </c>
      <c r="F16" s="12">
        <v>140</v>
      </c>
      <c r="G16" s="13">
        <v>5.6022408963585436E-2</v>
      </c>
      <c r="H16" s="14">
        <v>0.38571428571428568</v>
      </c>
      <c r="I16" s="12">
        <v>202</v>
      </c>
      <c r="J16" s="14">
        <v>-3.9603960396039639E-2</v>
      </c>
      <c r="K16" s="12">
        <v>854</v>
      </c>
      <c r="L16" s="13">
        <v>5.7400188197338352E-2</v>
      </c>
      <c r="M16" s="12">
        <v>766</v>
      </c>
      <c r="N16" s="13">
        <v>6.655660787210009E-2</v>
      </c>
      <c r="O16" s="14">
        <v>0.11488250652741505</v>
      </c>
    </row>
    <row r="17" spans="2:15" ht="14.5" thickBot="1">
      <c r="B17" s="117" t="s">
        <v>60</v>
      </c>
      <c r="C17" s="118"/>
      <c r="D17" s="20">
        <f>SUM(D10:D16)</f>
        <v>2955</v>
      </c>
      <c r="E17" s="21">
        <f>D17/D19</f>
        <v>0.98532844281427145</v>
      </c>
      <c r="F17" s="20">
        <f>SUM(F10:F16)</f>
        <v>2469</v>
      </c>
      <c r="G17" s="21">
        <f>F17/F19</f>
        <v>0.98799519807923164</v>
      </c>
      <c r="H17" s="22">
        <f>D17/F17-1</f>
        <v>0.19684082624544352</v>
      </c>
      <c r="I17" s="20">
        <f>SUM(I10:I16)</f>
        <v>3413</v>
      </c>
      <c r="J17" s="21">
        <f>D17/I17-1</f>
        <v>-0.13419279226486958</v>
      </c>
      <c r="K17" s="20">
        <f>SUM(K10:K16)</f>
        <v>14624</v>
      </c>
      <c r="L17" s="21">
        <f>K17/K19</f>
        <v>0.98292781287807496</v>
      </c>
      <c r="M17" s="20">
        <f>SUM(M10:M16)</f>
        <v>11231</v>
      </c>
      <c r="N17" s="21">
        <f>M17/M19</f>
        <v>0.97584499087670518</v>
      </c>
      <c r="O17" s="22">
        <f>K17/M17-1</f>
        <v>0.30211023061169984</v>
      </c>
    </row>
    <row r="18" spans="2:15" ht="14.5" thickBot="1">
      <c r="B18" s="117" t="s">
        <v>37</v>
      </c>
      <c r="C18" s="118"/>
      <c r="D18" s="33">
        <f>D19-D17</f>
        <v>44</v>
      </c>
      <c r="E18" s="21">
        <f>D18/D19</f>
        <v>1.4671557185728577E-2</v>
      </c>
      <c r="F18" s="33">
        <f>F19-F17</f>
        <v>30</v>
      </c>
      <c r="G18" s="21">
        <f>F18/F19</f>
        <v>1.2004801920768308E-2</v>
      </c>
      <c r="H18" s="22">
        <f>D18/F18-1</f>
        <v>0.46666666666666656</v>
      </c>
      <c r="I18" s="33">
        <f>I19-I17</f>
        <v>56</v>
      </c>
      <c r="J18" s="22">
        <f>D18/I18-1</f>
        <v>-0.2142857142857143</v>
      </c>
      <c r="K18" s="33">
        <f>K19-K17</f>
        <v>254</v>
      </c>
      <c r="L18" s="21">
        <f>K18/K19</f>
        <v>1.707218712192499E-2</v>
      </c>
      <c r="M18" s="33">
        <f>M19-M17</f>
        <v>278</v>
      </c>
      <c r="N18" s="21">
        <f>M18/M19</f>
        <v>2.4155009123294813E-2</v>
      </c>
      <c r="O18" s="22">
        <f>K18/M18-1</f>
        <v>-8.633093525179858E-2</v>
      </c>
    </row>
    <row r="19" spans="2:15" ht="14.5" thickBot="1">
      <c r="B19" s="115" t="s">
        <v>38</v>
      </c>
      <c r="C19" s="116"/>
      <c r="D19" s="23">
        <v>2999</v>
      </c>
      <c r="E19" s="24">
        <v>1</v>
      </c>
      <c r="F19" s="23">
        <v>2499</v>
      </c>
      <c r="G19" s="24">
        <v>1</v>
      </c>
      <c r="H19" s="25">
        <v>0.20008003201280511</v>
      </c>
      <c r="I19" s="23">
        <v>3469</v>
      </c>
      <c r="J19" s="25">
        <v>-0.13548573075814352</v>
      </c>
      <c r="K19" s="23">
        <v>14878</v>
      </c>
      <c r="L19" s="24">
        <v>1</v>
      </c>
      <c r="M19" s="23">
        <v>11509</v>
      </c>
      <c r="N19" s="24">
        <v>1</v>
      </c>
      <c r="O19" s="25">
        <v>0.29272743070640361</v>
      </c>
    </row>
    <row r="20" spans="2:15">
      <c r="B20" s="66" t="s">
        <v>47</v>
      </c>
    </row>
    <row r="21" spans="2:15">
      <c r="B21" s="67" t="s">
        <v>80</v>
      </c>
      <c r="I21" s="75"/>
    </row>
    <row r="22" spans="2:15">
      <c r="B22" s="27" t="s">
        <v>65</v>
      </c>
    </row>
  </sheetData>
  <mergeCells count="26">
    <mergeCell ref="D6:E7"/>
    <mergeCell ref="B4:B6"/>
    <mergeCell ref="C4:C6"/>
    <mergeCell ref="D4:H4"/>
    <mergeCell ref="F6:G7"/>
    <mergeCell ref="B19:C19"/>
    <mergeCell ref="B18:C18"/>
    <mergeCell ref="B17:C17"/>
    <mergeCell ref="B7:B9"/>
    <mergeCell ref="C7:C9"/>
    <mergeCell ref="B2:O2"/>
    <mergeCell ref="B3:O3"/>
    <mergeCell ref="O8:O9"/>
    <mergeCell ref="H6:H7"/>
    <mergeCell ref="I6:I7"/>
    <mergeCell ref="J6:J7"/>
    <mergeCell ref="I4:J4"/>
    <mergeCell ref="K4:O4"/>
    <mergeCell ref="K5:O5"/>
    <mergeCell ref="K6:L7"/>
    <mergeCell ref="M6:N7"/>
    <mergeCell ref="O6:O7"/>
    <mergeCell ref="D5:H5"/>
    <mergeCell ref="I5:J5"/>
    <mergeCell ref="H8:H9"/>
    <mergeCell ref="J8:J9"/>
  </mergeCells>
  <phoneticPr fontId="4" type="noConversion"/>
  <conditionalFormatting sqref="D10:O16">
    <cfRule type="cellIs" dxfId="62" priority="2" operator="equal">
      <formula>0</formula>
    </cfRule>
  </conditionalFormatting>
  <conditionalFormatting sqref="H10:H18">
    <cfRule type="cellIs" dxfId="61" priority="3" operator="lessThan">
      <formula>0</formula>
    </cfRule>
  </conditionalFormatting>
  <conditionalFormatting sqref="J10:J16">
    <cfRule type="cellIs" dxfId="60" priority="9" operator="lessThan">
      <formula>0</formula>
    </cfRule>
  </conditionalFormatting>
  <conditionalFormatting sqref="J18">
    <cfRule type="cellIs" dxfId="59" priority="4" operator="lessThan">
      <formula>0</formula>
    </cfRule>
  </conditionalFormatting>
  <conditionalFormatting sqref="O10:O18">
    <cfRule type="cellIs" dxfId="5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B1:O89"/>
  <sheetViews>
    <sheetView showGridLines="0" zoomScale="90" zoomScaleNormal="90" workbookViewId="0"/>
  </sheetViews>
  <sheetFormatPr defaultColWidth="9.08984375" defaultRowHeight="14"/>
  <cols>
    <col min="1" max="1" width="1.36328125" style="35" customWidth="1"/>
    <col min="2" max="2" width="15.453125" style="35" bestFit="1" customWidth="1"/>
    <col min="3" max="3" width="17.90625" style="35" customWidth="1"/>
    <col min="4" max="9" width="9" style="35" customWidth="1"/>
    <col min="10" max="10" width="11.453125" style="35" customWidth="1"/>
    <col min="11" max="14" width="9.08984375" style="35"/>
    <col min="15" max="15" width="12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 ht="14.4" customHeight="1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4.4" customHeight="1" thickBot="1">
      <c r="B3" s="95" t="s">
        <v>28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4" customHeight="1">
      <c r="B4" s="125" t="s">
        <v>29</v>
      </c>
      <c r="C4" s="127" t="s">
        <v>1</v>
      </c>
      <c r="D4" s="129" t="s">
        <v>116</v>
      </c>
      <c r="E4" s="104"/>
      <c r="F4" s="104"/>
      <c r="G4" s="104"/>
      <c r="H4" s="103"/>
      <c r="I4" s="102" t="s">
        <v>106</v>
      </c>
      <c r="J4" s="103"/>
      <c r="K4" s="102" t="s">
        <v>118</v>
      </c>
      <c r="L4" s="104"/>
      <c r="M4" s="104"/>
      <c r="N4" s="104"/>
      <c r="O4" s="105"/>
    </row>
    <row r="5" spans="2:15" ht="14.4" customHeight="1" thickBot="1">
      <c r="B5" s="126"/>
      <c r="C5" s="128"/>
      <c r="D5" s="113" t="s">
        <v>117</v>
      </c>
      <c r="E5" s="107"/>
      <c r="F5" s="107"/>
      <c r="G5" s="107"/>
      <c r="H5" s="114"/>
      <c r="I5" s="106" t="s">
        <v>107</v>
      </c>
      <c r="J5" s="114"/>
      <c r="K5" s="106" t="s">
        <v>119</v>
      </c>
      <c r="L5" s="107"/>
      <c r="M5" s="107"/>
      <c r="N5" s="107"/>
      <c r="O5" s="108"/>
    </row>
    <row r="6" spans="2:15" ht="14.4" customHeight="1">
      <c r="B6" s="126"/>
      <c r="C6" s="128"/>
      <c r="D6" s="109">
        <v>2026</v>
      </c>
      <c r="E6" s="110"/>
      <c r="F6" s="109">
        <v>2025</v>
      </c>
      <c r="G6" s="110"/>
      <c r="H6" s="98" t="s">
        <v>30</v>
      </c>
      <c r="I6" s="100">
        <v>2026</v>
      </c>
      <c r="J6" s="100" t="s">
        <v>108</v>
      </c>
      <c r="K6" s="109">
        <v>2026</v>
      </c>
      <c r="L6" s="110"/>
      <c r="M6" s="109">
        <v>2025</v>
      </c>
      <c r="N6" s="110"/>
      <c r="O6" s="98" t="s">
        <v>30</v>
      </c>
    </row>
    <row r="7" spans="2:15" ht="14.4" customHeight="1" thickBot="1">
      <c r="B7" s="119" t="s">
        <v>29</v>
      </c>
      <c r="C7" s="121" t="s">
        <v>32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4.4" customHeight="1">
      <c r="B8" s="119"/>
      <c r="C8" s="121"/>
      <c r="D8" s="4" t="s">
        <v>33</v>
      </c>
      <c r="E8" s="5" t="s">
        <v>2</v>
      </c>
      <c r="F8" s="4" t="s">
        <v>33</v>
      </c>
      <c r="G8" s="5" t="s">
        <v>2</v>
      </c>
      <c r="H8" s="96" t="s">
        <v>34</v>
      </c>
      <c r="I8" s="6" t="s">
        <v>33</v>
      </c>
      <c r="J8" s="123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96" t="s">
        <v>34</v>
      </c>
    </row>
    <row r="9" spans="2:15" ht="14.4" customHeight="1" thickBot="1">
      <c r="B9" s="120"/>
      <c r="C9" s="122"/>
      <c r="D9" s="7" t="s">
        <v>35</v>
      </c>
      <c r="E9" s="8" t="s">
        <v>36</v>
      </c>
      <c r="F9" s="7" t="s">
        <v>35</v>
      </c>
      <c r="G9" s="8" t="s">
        <v>36</v>
      </c>
      <c r="H9" s="97"/>
      <c r="I9" s="9" t="s">
        <v>35</v>
      </c>
      <c r="J9" s="124"/>
      <c r="K9" s="7" t="s">
        <v>35</v>
      </c>
      <c r="L9" s="8" t="s">
        <v>36</v>
      </c>
      <c r="M9" s="7" t="s">
        <v>35</v>
      </c>
      <c r="N9" s="8" t="s">
        <v>36</v>
      </c>
      <c r="O9" s="97"/>
    </row>
    <row r="10" spans="2:15" ht="14.4" customHeight="1" thickBot="1">
      <c r="B10" s="51"/>
      <c r="C10" s="11" t="s">
        <v>15</v>
      </c>
      <c r="D10" s="12">
        <v>173</v>
      </c>
      <c r="E10" s="13">
        <v>0.55095541401273884</v>
      </c>
      <c r="F10" s="12">
        <v>120</v>
      </c>
      <c r="G10" s="13">
        <v>0.4743083003952569</v>
      </c>
      <c r="H10" s="14">
        <v>0.44166666666666665</v>
      </c>
      <c r="I10" s="12">
        <v>169</v>
      </c>
      <c r="J10" s="14">
        <v>2.3668639053254337E-2</v>
      </c>
      <c r="K10" s="12">
        <v>725</v>
      </c>
      <c r="L10" s="13">
        <v>0.56464174454828664</v>
      </c>
      <c r="M10" s="12">
        <v>559</v>
      </c>
      <c r="N10" s="13">
        <v>0.53086419753086422</v>
      </c>
      <c r="O10" s="14">
        <v>0.29695885509838993</v>
      </c>
    </row>
    <row r="11" spans="2:15" ht="14.4" customHeight="1" thickBot="1">
      <c r="B11" s="52"/>
      <c r="C11" s="15" t="s">
        <v>4</v>
      </c>
      <c r="D11" s="16">
        <v>63</v>
      </c>
      <c r="E11" s="17">
        <v>0.20063694267515925</v>
      </c>
      <c r="F11" s="16">
        <v>46</v>
      </c>
      <c r="G11" s="17">
        <v>0.18181818181818182</v>
      </c>
      <c r="H11" s="18">
        <v>0.36956521739130443</v>
      </c>
      <c r="I11" s="16">
        <v>47</v>
      </c>
      <c r="J11" s="18">
        <v>0.34042553191489366</v>
      </c>
      <c r="K11" s="16">
        <v>207</v>
      </c>
      <c r="L11" s="17">
        <v>0.16121495327102803</v>
      </c>
      <c r="M11" s="16">
        <v>139</v>
      </c>
      <c r="N11" s="17">
        <v>0.13200379867046533</v>
      </c>
      <c r="O11" s="18">
        <v>0.48920863309352525</v>
      </c>
    </row>
    <row r="12" spans="2:15" ht="14.4" customHeight="1" thickBot="1">
      <c r="B12" s="52"/>
      <c r="C12" s="11" t="s">
        <v>12</v>
      </c>
      <c r="D12" s="12">
        <v>41</v>
      </c>
      <c r="E12" s="13">
        <v>0.13057324840764331</v>
      </c>
      <c r="F12" s="12">
        <v>53</v>
      </c>
      <c r="G12" s="13">
        <v>0.20948616600790515</v>
      </c>
      <c r="H12" s="14">
        <v>-0.22641509433962259</v>
      </c>
      <c r="I12" s="12">
        <v>32</v>
      </c>
      <c r="J12" s="14">
        <v>0.28125</v>
      </c>
      <c r="K12" s="12">
        <v>145</v>
      </c>
      <c r="L12" s="13">
        <v>0.11292834890965732</v>
      </c>
      <c r="M12" s="12">
        <v>150</v>
      </c>
      <c r="N12" s="13">
        <v>0.14245014245014245</v>
      </c>
      <c r="O12" s="14">
        <v>-3.3333333333333326E-2</v>
      </c>
    </row>
    <row r="13" spans="2:15" ht="14.4" customHeight="1" thickBot="1">
      <c r="B13" s="52"/>
      <c r="C13" s="53" t="s">
        <v>3</v>
      </c>
      <c r="D13" s="16">
        <v>6</v>
      </c>
      <c r="E13" s="17">
        <v>1.9108280254777069E-2</v>
      </c>
      <c r="F13" s="16">
        <v>10</v>
      </c>
      <c r="G13" s="17">
        <v>3.9525691699604744E-2</v>
      </c>
      <c r="H13" s="18">
        <v>-0.4</v>
      </c>
      <c r="I13" s="16">
        <v>13</v>
      </c>
      <c r="J13" s="18">
        <v>-0.53846153846153844</v>
      </c>
      <c r="K13" s="16">
        <v>38</v>
      </c>
      <c r="L13" s="17">
        <v>2.9595015576323987E-2</v>
      </c>
      <c r="M13" s="16">
        <v>33</v>
      </c>
      <c r="N13" s="17">
        <v>3.1339031339031341E-2</v>
      </c>
      <c r="O13" s="18">
        <v>0.1515151515151516</v>
      </c>
    </row>
    <row r="14" spans="2:15" ht="14.4" customHeight="1" thickBot="1">
      <c r="B14" s="52"/>
      <c r="C14" s="54" t="s">
        <v>45</v>
      </c>
      <c r="D14" s="12">
        <v>7</v>
      </c>
      <c r="E14" s="13">
        <v>2.2292993630573247E-2</v>
      </c>
      <c r="F14" s="12">
        <v>9</v>
      </c>
      <c r="G14" s="13">
        <v>3.5573122529644272E-2</v>
      </c>
      <c r="H14" s="14">
        <v>-0.22222222222222221</v>
      </c>
      <c r="I14" s="12">
        <v>7</v>
      </c>
      <c r="J14" s="14">
        <v>0</v>
      </c>
      <c r="K14" s="12">
        <v>36</v>
      </c>
      <c r="L14" s="13">
        <v>2.8037383177570093E-2</v>
      </c>
      <c r="M14" s="12">
        <v>64</v>
      </c>
      <c r="N14" s="13">
        <v>6.0778727445394115E-2</v>
      </c>
      <c r="O14" s="14">
        <v>-0.4375</v>
      </c>
    </row>
    <row r="15" spans="2:15" ht="14.4" customHeight="1" thickBot="1">
      <c r="B15" s="52"/>
      <c r="C15" s="55" t="s">
        <v>14</v>
      </c>
      <c r="D15" s="16">
        <v>5</v>
      </c>
      <c r="E15" s="17">
        <v>1.5923566878980892E-2</v>
      </c>
      <c r="F15" s="16">
        <v>2</v>
      </c>
      <c r="G15" s="17">
        <v>7.9051383399209481E-3</v>
      </c>
      <c r="H15" s="18">
        <v>1.5</v>
      </c>
      <c r="I15" s="16">
        <v>2</v>
      </c>
      <c r="J15" s="18">
        <v>1.5</v>
      </c>
      <c r="K15" s="16">
        <v>23</v>
      </c>
      <c r="L15" s="17">
        <v>1.791277258566978E-2</v>
      </c>
      <c r="M15" s="16">
        <v>16</v>
      </c>
      <c r="N15" s="17">
        <v>1.5194681861348529E-2</v>
      </c>
      <c r="O15" s="18">
        <v>0.4375</v>
      </c>
    </row>
    <row r="16" spans="2:15" ht="14.4" customHeight="1" thickBot="1">
      <c r="B16" s="52"/>
      <c r="C16" s="11" t="s">
        <v>68</v>
      </c>
      <c r="D16" s="12">
        <v>6</v>
      </c>
      <c r="E16" s="13">
        <v>1.9108280254777069E-2</v>
      </c>
      <c r="F16" s="12">
        <v>3</v>
      </c>
      <c r="G16" s="13">
        <v>1.1857707509881422E-2</v>
      </c>
      <c r="H16" s="14">
        <v>1</v>
      </c>
      <c r="I16" s="12">
        <v>5</v>
      </c>
      <c r="J16" s="14">
        <v>0.19999999999999996</v>
      </c>
      <c r="K16" s="12">
        <v>21</v>
      </c>
      <c r="L16" s="13">
        <v>1.6355140186915886E-2</v>
      </c>
      <c r="M16" s="12">
        <v>21</v>
      </c>
      <c r="N16" s="13">
        <v>1.9943019943019943E-2</v>
      </c>
      <c r="O16" s="14">
        <v>0</v>
      </c>
    </row>
    <row r="17" spans="2:15" ht="14.4" customHeight="1" thickBot="1">
      <c r="B17" s="56"/>
      <c r="C17" s="55" t="s">
        <v>37</v>
      </c>
      <c r="D17" s="16">
        <v>13</v>
      </c>
      <c r="E17" s="17">
        <v>4.1401273885350316E-2</v>
      </c>
      <c r="F17" s="16">
        <v>10</v>
      </c>
      <c r="G17" s="17">
        <v>3.9525691699604744E-2</v>
      </c>
      <c r="H17" s="18">
        <v>0.30000000000000004</v>
      </c>
      <c r="I17" s="16">
        <v>28</v>
      </c>
      <c r="J17" s="18">
        <v>9.3959731543624164E-2</v>
      </c>
      <c r="K17" s="16">
        <v>89</v>
      </c>
      <c r="L17" s="17">
        <v>6.931464174454828E-2</v>
      </c>
      <c r="M17" s="16">
        <v>71</v>
      </c>
      <c r="N17" s="17">
        <v>6.7426400759734093E-2</v>
      </c>
      <c r="O17" s="18">
        <v>0.25352112676056349</v>
      </c>
    </row>
    <row r="18" spans="2:15" ht="14.4" customHeight="1" thickBot="1">
      <c r="B18" s="19" t="s">
        <v>5</v>
      </c>
      <c r="C18" s="19" t="s">
        <v>38</v>
      </c>
      <c r="D18" s="20">
        <v>314</v>
      </c>
      <c r="E18" s="21">
        <v>1</v>
      </c>
      <c r="F18" s="20">
        <v>253</v>
      </c>
      <c r="G18" s="21">
        <v>0.99999999999999978</v>
      </c>
      <c r="H18" s="22">
        <v>0.24110671936758887</v>
      </c>
      <c r="I18" s="20">
        <v>298</v>
      </c>
      <c r="J18" s="21">
        <v>5.3691275167785157E-2</v>
      </c>
      <c r="K18" s="20">
        <v>1284</v>
      </c>
      <c r="L18" s="21">
        <v>0.99999999999999933</v>
      </c>
      <c r="M18" s="20">
        <v>1053</v>
      </c>
      <c r="N18" s="21">
        <v>1</v>
      </c>
      <c r="O18" s="22">
        <v>0.21937321937321941</v>
      </c>
    </row>
    <row r="19" spans="2:15" ht="14.4" customHeight="1" thickBot="1">
      <c r="B19" s="51"/>
      <c r="C19" s="11" t="s">
        <v>11</v>
      </c>
      <c r="D19" s="12">
        <v>688</v>
      </c>
      <c r="E19" s="13">
        <v>0.25652498135719615</v>
      </c>
      <c r="F19" s="12">
        <v>533</v>
      </c>
      <c r="G19" s="13">
        <v>0.2375222816399287</v>
      </c>
      <c r="H19" s="14">
        <v>0.29080675422138835</v>
      </c>
      <c r="I19" s="12">
        <v>636</v>
      </c>
      <c r="J19" s="14">
        <v>8.1761006289308158E-2</v>
      </c>
      <c r="K19" s="12">
        <v>2945</v>
      </c>
      <c r="L19" s="13">
        <v>0.21683109998527464</v>
      </c>
      <c r="M19" s="12">
        <v>2498</v>
      </c>
      <c r="N19" s="13">
        <v>0.23908882082695251</v>
      </c>
      <c r="O19" s="14">
        <v>0.17894315452361886</v>
      </c>
    </row>
    <row r="20" spans="2:15" ht="14.4" customHeight="1" thickBot="1">
      <c r="B20" s="52"/>
      <c r="C20" s="15" t="s">
        <v>13</v>
      </c>
      <c r="D20" s="16">
        <v>483</v>
      </c>
      <c r="E20" s="17">
        <v>0.18008948545861297</v>
      </c>
      <c r="F20" s="16">
        <v>464</v>
      </c>
      <c r="G20" s="17">
        <v>0.20677361853832443</v>
      </c>
      <c r="H20" s="18">
        <v>4.094827586206895E-2</v>
      </c>
      <c r="I20" s="16">
        <v>679</v>
      </c>
      <c r="J20" s="18">
        <v>-0.28865979381443296</v>
      </c>
      <c r="K20" s="16">
        <v>2772</v>
      </c>
      <c r="L20" s="17">
        <v>0.20409365336474747</v>
      </c>
      <c r="M20" s="16">
        <v>2515</v>
      </c>
      <c r="N20" s="17">
        <v>0.24071592649310872</v>
      </c>
      <c r="O20" s="18">
        <v>0.1021868787276341</v>
      </c>
    </row>
    <row r="21" spans="2:15" ht="14.4" customHeight="1" thickBot="1">
      <c r="B21" s="52"/>
      <c r="C21" s="11" t="s">
        <v>12</v>
      </c>
      <c r="D21" s="12">
        <v>570</v>
      </c>
      <c r="E21" s="13">
        <v>0.21252796420581654</v>
      </c>
      <c r="F21" s="12">
        <v>287</v>
      </c>
      <c r="G21" s="13">
        <v>0.12789661319073084</v>
      </c>
      <c r="H21" s="14">
        <v>0.98606271777003474</v>
      </c>
      <c r="I21" s="12">
        <v>665</v>
      </c>
      <c r="J21" s="14">
        <v>-0.1428571428571429</v>
      </c>
      <c r="K21" s="12">
        <v>2489</v>
      </c>
      <c r="L21" s="13">
        <v>0.1832572522456192</v>
      </c>
      <c r="M21" s="12">
        <v>1294</v>
      </c>
      <c r="N21" s="13">
        <v>0.12385145482388973</v>
      </c>
      <c r="O21" s="14">
        <v>0.92349304482225647</v>
      </c>
    </row>
    <row r="22" spans="2:15" ht="14.4" customHeight="1" thickBot="1">
      <c r="B22" s="52"/>
      <c r="C22" s="53" t="s">
        <v>3</v>
      </c>
      <c r="D22" s="16">
        <v>385</v>
      </c>
      <c r="E22" s="17">
        <v>0.1435495898583147</v>
      </c>
      <c r="F22" s="16">
        <v>425</v>
      </c>
      <c r="G22" s="17">
        <v>0.18939393939393939</v>
      </c>
      <c r="H22" s="18">
        <v>-9.4117647058823528E-2</v>
      </c>
      <c r="I22" s="16">
        <v>437</v>
      </c>
      <c r="J22" s="18">
        <v>-0.1189931350114416</v>
      </c>
      <c r="K22" s="16">
        <v>2068</v>
      </c>
      <c r="L22" s="17">
        <v>0.1522603445737005</v>
      </c>
      <c r="M22" s="16">
        <v>1683</v>
      </c>
      <c r="N22" s="17">
        <v>0.16108346094946402</v>
      </c>
      <c r="O22" s="18">
        <v>0.2287581699346406</v>
      </c>
    </row>
    <row r="23" spans="2:15" ht="14.4" customHeight="1" thickBot="1">
      <c r="B23" s="52"/>
      <c r="C23" s="54" t="s">
        <v>4</v>
      </c>
      <c r="D23" s="12">
        <v>341</v>
      </c>
      <c r="E23" s="13">
        <v>0.12714392244593586</v>
      </c>
      <c r="F23" s="12">
        <v>370</v>
      </c>
      <c r="G23" s="13">
        <v>0.16488413547237077</v>
      </c>
      <c r="H23" s="14">
        <v>-7.8378378378378355E-2</v>
      </c>
      <c r="I23" s="12">
        <v>490</v>
      </c>
      <c r="J23" s="14">
        <v>-0.30408163265306121</v>
      </c>
      <c r="K23" s="12">
        <v>1955</v>
      </c>
      <c r="L23" s="13">
        <v>0.14394050949786483</v>
      </c>
      <c r="M23" s="12">
        <v>1407</v>
      </c>
      <c r="N23" s="13">
        <v>0.13466692189892804</v>
      </c>
      <c r="O23" s="14">
        <v>0.38948116560056856</v>
      </c>
    </row>
    <row r="24" spans="2:15" ht="14.4" customHeight="1" thickBot="1">
      <c r="B24" s="52"/>
      <c r="C24" s="55" t="s">
        <v>14</v>
      </c>
      <c r="D24" s="16">
        <v>177</v>
      </c>
      <c r="E24" s="17">
        <v>6.5995525727069348E-2</v>
      </c>
      <c r="F24" s="16">
        <v>137</v>
      </c>
      <c r="G24" s="17">
        <v>6.105169340463458E-2</v>
      </c>
      <c r="H24" s="18">
        <v>0.29197080291970812</v>
      </c>
      <c r="I24" s="16">
        <v>208</v>
      </c>
      <c r="J24" s="18">
        <v>-0.14903846153846156</v>
      </c>
      <c r="K24" s="16">
        <v>1116</v>
      </c>
      <c r="L24" s="17">
        <v>8.2167574731261961E-2</v>
      </c>
      <c r="M24" s="16">
        <v>723</v>
      </c>
      <c r="N24" s="17">
        <v>6.9199846860643191E-2</v>
      </c>
      <c r="O24" s="18">
        <v>0.54356846473029052</v>
      </c>
    </row>
    <row r="25" spans="2:15" ht="14.4" customHeight="1" thickBot="1">
      <c r="B25" s="52"/>
      <c r="C25" s="11" t="s">
        <v>15</v>
      </c>
      <c r="D25" s="12">
        <v>18</v>
      </c>
      <c r="E25" s="13">
        <v>6.7114093959731542E-3</v>
      </c>
      <c r="F25" s="12">
        <v>19</v>
      </c>
      <c r="G25" s="13">
        <v>8.4670231729055256E-3</v>
      </c>
      <c r="H25" s="14">
        <v>-5.2631578947368474E-2</v>
      </c>
      <c r="I25" s="12">
        <v>32</v>
      </c>
      <c r="J25" s="14">
        <v>-0.4375</v>
      </c>
      <c r="K25" s="12">
        <v>119</v>
      </c>
      <c r="L25" s="13">
        <v>8.7615962303048151E-3</v>
      </c>
      <c r="M25" s="12">
        <v>201</v>
      </c>
      <c r="N25" s="13">
        <v>1.923813169984686E-2</v>
      </c>
      <c r="O25" s="14">
        <v>-0.40796019900497515</v>
      </c>
    </row>
    <row r="26" spans="2:15" ht="14.4" customHeight="1" thickBot="1">
      <c r="B26" s="52"/>
      <c r="C26" s="55" t="s">
        <v>62</v>
      </c>
      <c r="D26" s="16">
        <v>17</v>
      </c>
      <c r="E26" s="17">
        <v>6.3385533184190899E-3</v>
      </c>
      <c r="F26" s="16">
        <v>8</v>
      </c>
      <c r="G26" s="17">
        <v>3.5650623885918001E-3</v>
      </c>
      <c r="H26" s="18">
        <v>1.125</v>
      </c>
      <c r="I26" s="16">
        <v>22</v>
      </c>
      <c r="J26" s="18">
        <v>-0.22727272727272729</v>
      </c>
      <c r="K26" s="16">
        <v>107</v>
      </c>
      <c r="L26" s="17">
        <v>7.8780739213665137E-3</v>
      </c>
      <c r="M26" s="16">
        <v>118</v>
      </c>
      <c r="N26" s="17">
        <v>1.1294027565084226E-2</v>
      </c>
      <c r="O26" s="18">
        <v>-9.3220338983050821E-2</v>
      </c>
    </row>
    <row r="27" spans="2:15" ht="14.4" customHeight="1" thickBot="1">
      <c r="B27" s="56"/>
      <c r="C27" s="11" t="s">
        <v>37</v>
      </c>
      <c r="D27" s="12">
        <v>3</v>
      </c>
      <c r="E27" s="13">
        <v>1.1185682326621924E-3</v>
      </c>
      <c r="F27" s="12">
        <v>1</v>
      </c>
      <c r="G27" s="13">
        <v>4.4563279857397502E-4</v>
      </c>
      <c r="H27" s="14">
        <v>2</v>
      </c>
      <c r="I27" s="12">
        <v>1</v>
      </c>
      <c r="J27" s="14">
        <v>2</v>
      </c>
      <c r="K27" s="12">
        <v>11</v>
      </c>
      <c r="L27" s="13">
        <v>8.0989544986010905E-4</v>
      </c>
      <c r="M27" s="12">
        <v>9</v>
      </c>
      <c r="N27" s="13">
        <v>8.6140888208269533E-4</v>
      </c>
      <c r="O27" s="14">
        <v>0.22222222222222232</v>
      </c>
    </row>
    <row r="28" spans="2:15" ht="14.4" customHeight="1" thickBot="1">
      <c r="B28" s="19" t="s">
        <v>6</v>
      </c>
      <c r="C28" s="19" t="s">
        <v>38</v>
      </c>
      <c r="D28" s="20">
        <v>2682</v>
      </c>
      <c r="E28" s="21">
        <v>1</v>
      </c>
      <c r="F28" s="20">
        <v>2244</v>
      </c>
      <c r="G28" s="21">
        <v>1</v>
      </c>
      <c r="H28" s="22">
        <v>0.19518716577540096</v>
      </c>
      <c r="I28" s="20">
        <v>3170</v>
      </c>
      <c r="J28" s="21">
        <v>-0.15394321766561514</v>
      </c>
      <c r="K28" s="20">
        <v>13582</v>
      </c>
      <c r="L28" s="21">
        <v>1</v>
      </c>
      <c r="M28" s="20">
        <v>10448</v>
      </c>
      <c r="N28" s="21">
        <v>1</v>
      </c>
      <c r="O28" s="22">
        <v>0.29996171516079628</v>
      </c>
    </row>
    <row r="29" spans="2:15" ht="14.4" customHeight="1" thickBot="1">
      <c r="B29" s="19" t="s">
        <v>52</v>
      </c>
      <c r="C29" s="19" t="s">
        <v>38</v>
      </c>
      <c r="D29" s="20">
        <v>3</v>
      </c>
      <c r="E29" s="21">
        <v>1</v>
      </c>
      <c r="F29" s="20">
        <v>2</v>
      </c>
      <c r="G29" s="21">
        <v>1</v>
      </c>
      <c r="H29" s="22">
        <v>0.5</v>
      </c>
      <c r="I29" s="20">
        <v>1</v>
      </c>
      <c r="J29" s="21">
        <v>2</v>
      </c>
      <c r="K29" s="20">
        <v>12</v>
      </c>
      <c r="L29" s="21">
        <v>1</v>
      </c>
      <c r="M29" s="20">
        <v>8</v>
      </c>
      <c r="N29" s="21">
        <v>1</v>
      </c>
      <c r="O29" s="22">
        <v>0.5</v>
      </c>
    </row>
    <row r="30" spans="2:15" ht="14.4" customHeight="1" thickBot="1">
      <c r="B30" s="115"/>
      <c r="C30" s="116" t="s">
        <v>38</v>
      </c>
      <c r="D30" s="23">
        <v>2999</v>
      </c>
      <c r="E30" s="24">
        <v>1</v>
      </c>
      <c r="F30" s="23">
        <v>2499</v>
      </c>
      <c r="G30" s="24">
        <v>1</v>
      </c>
      <c r="H30" s="25">
        <v>0.20008003201280511</v>
      </c>
      <c r="I30" s="23">
        <v>3469</v>
      </c>
      <c r="J30" s="25">
        <v>-0.13548573075814352</v>
      </c>
      <c r="K30" s="23">
        <v>14878</v>
      </c>
      <c r="L30" s="24">
        <v>1</v>
      </c>
      <c r="M30" s="23">
        <v>11509</v>
      </c>
      <c r="N30" s="24">
        <v>1</v>
      </c>
      <c r="O30" s="25">
        <v>0.29272743070640361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4" spans="2:15">
      <c r="B34" s="94" t="s">
        <v>43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</row>
    <row r="35" spans="2:15" ht="15" customHeight="1" thickBot="1">
      <c r="B35" s="95" t="s">
        <v>44</v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</row>
    <row r="36" spans="2:15">
      <c r="B36" s="125" t="s">
        <v>29</v>
      </c>
      <c r="C36" s="127" t="s">
        <v>1</v>
      </c>
      <c r="D36" s="129" t="s">
        <v>116</v>
      </c>
      <c r="E36" s="104"/>
      <c r="F36" s="104"/>
      <c r="G36" s="104"/>
      <c r="H36" s="103"/>
      <c r="I36" s="102" t="s">
        <v>106</v>
      </c>
      <c r="J36" s="103"/>
      <c r="K36" s="102" t="s">
        <v>118</v>
      </c>
      <c r="L36" s="104"/>
      <c r="M36" s="104"/>
      <c r="N36" s="104"/>
      <c r="O36" s="105"/>
    </row>
    <row r="37" spans="2:15" ht="14.5" thickBot="1">
      <c r="B37" s="126"/>
      <c r="C37" s="128"/>
      <c r="D37" s="113" t="s">
        <v>117</v>
      </c>
      <c r="E37" s="107"/>
      <c r="F37" s="107"/>
      <c r="G37" s="107"/>
      <c r="H37" s="114"/>
      <c r="I37" s="106" t="s">
        <v>107</v>
      </c>
      <c r="J37" s="114"/>
      <c r="K37" s="106" t="s">
        <v>119</v>
      </c>
      <c r="L37" s="107"/>
      <c r="M37" s="107"/>
      <c r="N37" s="107"/>
      <c r="O37" s="108"/>
    </row>
    <row r="38" spans="2:15" ht="14" customHeight="1">
      <c r="B38" s="126"/>
      <c r="C38" s="128"/>
      <c r="D38" s="109">
        <v>2026</v>
      </c>
      <c r="E38" s="110"/>
      <c r="F38" s="109">
        <v>2025</v>
      </c>
      <c r="G38" s="110"/>
      <c r="H38" s="98" t="s">
        <v>30</v>
      </c>
      <c r="I38" s="100">
        <v>2026</v>
      </c>
      <c r="J38" s="100" t="s">
        <v>108</v>
      </c>
      <c r="K38" s="109">
        <v>2026</v>
      </c>
      <c r="L38" s="110"/>
      <c r="M38" s="109">
        <v>2025</v>
      </c>
      <c r="N38" s="110"/>
      <c r="O38" s="98" t="s">
        <v>30</v>
      </c>
    </row>
    <row r="39" spans="2:15" ht="14.5" thickBot="1">
      <c r="B39" s="119" t="s">
        <v>29</v>
      </c>
      <c r="C39" s="121" t="s">
        <v>32</v>
      </c>
      <c r="D39" s="111"/>
      <c r="E39" s="112"/>
      <c r="F39" s="111"/>
      <c r="G39" s="112"/>
      <c r="H39" s="99"/>
      <c r="I39" s="101"/>
      <c r="J39" s="101"/>
      <c r="K39" s="111"/>
      <c r="L39" s="112"/>
      <c r="M39" s="111"/>
      <c r="N39" s="112"/>
      <c r="O39" s="99"/>
    </row>
    <row r="40" spans="2:15" ht="14" customHeight="1">
      <c r="B40" s="119"/>
      <c r="C40" s="121"/>
      <c r="D40" s="4" t="s">
        <v>33</v>
      </c>
      <c r="E40" s="5" t="s">
        <v>2</v>
      </c>
      <c r="F40" s="4" t="s">
        <v>33</v>
      </c>
      <c r="G40" s="5" t="s">
        <v>2</v>
      </c>
      <c r="H40" s="96" t="s">
        <v>34</v>
      </c>
      <c r="I40" s="6" t="s">
        <v>33</v>
      </c>
      <c r="J40" s="123" t="s">
        <v>109</v>
      </c>
      <c r="K40" s="4" t="s">
        <v>33</v>
      </c>
      <c r="L40" s="5" t="s">
        <v>2</v>
      </c>
      <c r="M40" s="4" t="s">
        <v>33</v>
      </c>
      <c r="N40" s="5" t="s">
        <v>2</v>
      </c>
      <c r="O40" s="96" t="s">
        <v>34</v>
      </c>
    </row>
    <row r="41" spans="2:15" ht="26.5" thickBot="1">
      <c r="B41" s="120"/>
      <c r="C41" s="122"/>
      <c r="D41" s="7" t="s">
        <v>35</v>
      </c>
      <c r="E41" s="8" t="s">
        <v>36</v>
      </c>
      <c r="F41" s="7" t="s">
        <v>35</v>
      </c>
      <c r="G41" s="8" t="s">
        <v>36</v>
      </c>
      <c r="H41" s="97"/>
      <c r="I41" s="9" t="s">
        <v>35</v>
      </c>
      <c r="J41" s="124"/>
      <c r="K41" s="7" t="s">
        <v>35</v>
      </c>
      <c r="L41" s="8" t="s">
        <v>36</v>
      </c>
      <c r="M41" s="7" t="s">
        <v>35</v>
      </c>
      <c r="N41" s="8" t="s">
        <v>36</v>
      </c>
      <c r="O41" s="97"/>
    </row>
    <row r="42" spans="2:15" ht="14.5" hidden="1" thickBot="1">
      <c r="B42" s="57"/>
      <c r="C42" s="11" t="s">
        <v>15</v>
      </c>
      <c r="D42" s="12"/>
      <c r="E42" s="13"/>
      <c r="F42" s="12"/>
      <c r="G42" s="13"/>
      <c r="H42" s="14"/>
      <c r="I42" s="12"/>
      <c r="J42" s="14"/>
      <c r="K42" s="4" t="s">
        <v>33</v>
      </c>
      <c r="L42" s="5" t="s">
        <v>2</v>
      </c>
      <c r="M42" s="4" t="s">
        <v>33</v>
      </c>
      <c r="N42" s="5" t="s">
        <v>2</v>
      </c>
      <c r="O42" s="96" t="s">
        <v>34</v>
      </c>
    </row>
    <row r="43" spans="2:15" ht="26.5" hidden="1" thickBot="1">
      <c r="B43" s="57"/>
      <c r="C43" s="63" t="s">
        <v>4</v>
      </c>
      <c r="D43" s="12"/>
      <c r="E43" s="13"/>
      <c r="F43" s="12">
        <v>0</v>
      </c>
      <c r="G43" s="13">
        <v>0</v>
      </c>
      <c r="H43" s="14"/>
      <c r="I43" s="12"/>
      <c r="J43" s="14"/>
      <c r="K43" s="7" t="s">
        <v>35</v>
      </c>
      <c r="L43" s="8" t="s">
        <v>36</v>
      </c>
      <c r="M43" s="7" t="s">
        <v>35</v>
      </c>
      <c r="N43" s="8" t="s">
        <v>36</v>
      </c>
      <c r="O43" s="97"/>
    </row>
    <row r="44" spans="2:15" ht="14.5" thickBot="1">
      <c r="B44" s="19" t="s">
        <v>5</v>
      </c>
      <c r="C44" s="19" t="s">
        <v>38</v>
      </c>
      <c r="D44" s="20">
        <v>0</v>
      </c>
      <c r="E44" s="21">
        <v>0</v>
      </c>
      <c r="F44" s="20">
        <v>0</v>
      </c>
      <c r="G44" s="21">
        <v>0</v>
      </c>
      <c r="H44" s="22">
        <v>0</v>
      </c>
      <c r="I44" s="20">
        <v>0</v>
      </c>
      <c r="J44" s="21">
        <v>0</v>
      </c>
      <c r="K44" s="20">
        <v>0</v>
      </c>
      <c r="L44" s="21">
        <v>0</v>
      </c>
      <c r="M44" s="20">
        <v>1</v>
      </c>
      <c r="N44" s="21">
        <v>1</v>
      </c>
      <c r="O44" s="22">
        <v>-1</v>
      </c>
    </row>
    <row r="45" spans="2:15" ht="14.5" thickBot="1">
      <c r="B45" s="51"/>
      <c r="C45" s="11" t="s">
        <v>11</v>
      </c>
      <c r="D45" s="12">
        <v>610</v>
      </c>
      <c r="E45" s="13">
        <v>0.27415730337078653</v>
      </c>
      <c r="F45" s="12">
        <v>445</v>
      </c>
      <c r="G45" s="13">
        <v>0.24985962942167322</v>
      </c>
      <c r="H45" s="14">
        <v>0.3707865168539326</v>
      </c>
      <c r="I45" s="12">
        <v>559</v>
      </c>
      <c r="J45" s="14">
        <v>9.1234347048300579E-2</v>
      </c>
      <c r="K45" s="12">
        <v>2603</v>
      </c>
      <c r="L45" s="13">
        <v>0.22958193684953254</v>
      </c>
      <c r="M45" s="12">
        <v>2117</v>
      </c>
      <c r="N45" s="13">
        <v>0.2523241954707986</v>
      </c>
      <c r="O45" s="14">
        <v>0.2295701464336326</v>
      </c>
    </row>
    <row r="46" spans="2:15" ht="14.5" thickBot="1">
      <c r="B46" s="52"/>
      <c r="C46" s="15" t="s">
        <v>13</v>
      </c>
      <c r="D46" s="16">
        <v>333</v>
      </c>
      <c r="E46" s="17">
        <v>0.1496629213483146</v>
      </c>
      <c r="F46" s="16">
        <v>363</v>
      </c>
      <c r="G46" s="17">
        <v>0.20381807973048849</v>
      </c>
      <c r="H46" s="18">
        <v>-8.2644628099173501E-2</v>
      </c>
      <c r="I46" s="16">
        <v>570</v>
      </c>
      <c r="J46" s="18">
        <v>-0.41578947368421049</v>
      </c>
      <c r="K46" s="16">
        <v>2189</v>
      </c>
      <c r="L46" s="17">
        <v>0.19306756041629916</v>
      </c>
      <c r="M46" s="16">
        <v>2043</v>
      </c>
      <c r="N46" s="17">
        <v>0.24350417163289631</v>
      </c>
      <c r="O46" s="18">
        <v>7.1463534018600061E-2</v>
      </c>
    </row>
    <row r="47" spans="2:15" ht="14.5" thickBot="1">
      <c r="B47" s="52"/>
      <c r="C47" s="11" t="s">
        <v>12</v>
      </c>
      <c r="D47" s="12">
        <v>496</v>
      </c>
      <c r="E47" s="13">
        <v>0.22292134831460675</v>
      </c>
      <c r="F47" s="12">
        <v>189</v>
      </c>
      <c r="G47" s="13">
        <v>0.10612015721504772</v>
      </c>
      <c r="H47" s="14">
        <v>1.6243386243386242</v>
      </c>
      <c r="I47" s="12">
        <v>597</v>
      </c>
      <c r="J47" s="14">
        <v>-0.16917922948073705</v>
      </c>
      <c r="K47" s="12">
        <v>2137</v>
      </c>
      <c r="L47" s="13">
        <v>0.18848121361792203</v>
      </c>
      <c r="M47" s="12">
        <v>920</v>
      </c>
      <c r="N47" s="13">
        <v>0.10965435041716329</v>
      </c>
      <c r="O47" s="14">
        <v>1.3228260869565216</v>
      </c>
    </row>
    <row r="48" spans="2:15" ht="14.5" thickBot="1">
      <c r="B48" s="52"/>
      <c r="C48" s="53" t="s">
        <v>3</v>
      </c>
      <c r="D48" s="16">
        <v>325</v>
      </c>
      <c r="E48" s="17">
        <v>0.14606741573033707</v>
      </c>
      <c r="F48" s="16">
        <v>382</v>
      </c>
      <c r="G48" s="17">
        <v>0.21448624368332397</v>
      </c>
      <c r="H48" s="18">
        <v>-0.14921465968586389</v>
      </c>
      <c r="I48" s="16">
        <v>381</v>
      </c>
      <c r="J48" s="18">
        <v>-0.14698162729658792</v>
      </c>
      <c r="K48" s="16">
        <v>1776</v>
      </c>
      <c r="L48" s="17">
        <v>0.15664138295995766</v>
      </c>
      <c r="M48" s="16">
        <v>1487</v>
      </c>
      <c r="N48" s="17">
        <v>0.17723480333730632</v>
      </c>
      <c r="O48" s="18">
        <v>0.19435104236718215</v>
      </c>
    </row>
    <row r="49" spans="2:15" ht="14.5" thickBot="1">
      <c r="B49" s="52"/>
      <c r="C49" s="54" t="s">
        <v>4</v>
      </c>
      <c r="D49" s="12">
        <v>282</v>
      </c>
      <c r="E49" s="13">
        <v>0.12674157303370787</v>
      </c>
      <c r="F49" s="12">
        <v>268</v>
      </c>
      <c r="G49" s="13">
        <v>0.15047725996631106</v>
      </c>
      <c r="H49" s="14">
        <v>5.2238805970149294E-2</v>
      </c>
      <c r="I49" s="12">
        <v>355</v>
      </c>
      <c r="J49" s="14">
        <v>-0.20563380281690136</v>
      </c>
      <c r="K49" s="12">
        <v>1544</v>
      </c>
      <c r="L49" s="13">
        <v>0.13617922032104426</v>
      </c>
      <c r="M49" s="12">
        <v>993</v>
      </c>
      <c r="N49" s="13">
        <v>0.11835518474374256</v>
      </c>
      <c r="O49" s="14">
        <v>0.55488418932527694</v>
      </c>
    </row>
    <row r="50" spans="2:15" ht="14.5" thickBot="1">
      <c r="B50" s="52"/>
      <c r="C50" s="55" t="s">
        <v>14</v>
      </c>
      <c r="D50" s="16">
        <v>144</v>
      </c>
      <c r="E50" s="17">
        <v>6.471910112359551E-2</v>
      </c>
      <c r="F50" s="16">
        <v>114</v>
      </c>
      <c r="G50" s="17">
        <v>6.4008983717012913E-2</v>
      </c>
      <c r="H50" s="18">
        <v>0.26315789473684204</v>
      </c>
      <c r="I50" s="16">
        <v>157</v>
      </c>
      <c r="J50" s="18">
        <v>-8.2802547770700619E-2</v>
      </c>
      <c r="K50" s="16">
        <v>882</v>
      </c>
      <c r="L50" s="17">
        <v>7.7791497618627622E-2</v>
      </c>
      <c r="M50" s="16">
        <v>579</v>
      </c>
      <c r="N50" s="17">
        <v>6.9010727056019072E-2</v>
      </c>
      <c r="O50" s="18">
        <v>0.52331606217616589</v>
      </c>
    </row>
    <row r="51" spans="2:15" ht="14.5" thickBot="1">
      <c r="B51" s="52"/>
      <c r="C51" s="11" t="s">
        <v>62</v>
      </c>
      <c r="D51" s="12">
        <v>17</v>
      </c>
      <c r="E51" s="13">
        <v>7.6404494382022476E-3</v>
      </c>
      <c r="F51" s="12">
        <v>8</v>
      </c>
      <c r="G51" s="13">
        <v>4.4918585064570469E-3</v>
      </c>
      <c r="H51" s="14">
        <v>1.125</v>
      </c>
      <c r="I51" s="12">
        <v>21</v>
      </c>
      <c r="J51" s="14">
        <v>-0.19047619047619047</v>
      </c>
      <c r="K51" s="12">
        <v>106</v>
      </c>
      <c r="L51" s="13">
        <v>9.3490915505380131E-3</v>
      </c>
      <c r="M51" s="12">
        <v>116</v>
      </c>
      <c r="N51" s="13">
        <v>1.3825983313468414E-2</v>
      </c>
      <c r="O51" s="14">
        <v>-8.6206896551724088E-2</v>
      </c>
    </row>
    <row r="52" spans="2:15" ht="14.5" thickBot="1">
      <c r="B52" s="52"/>
      <c r="C52" s="55" t="s">
        <v>15</v>
      </c>
      <c r="D52" s="16">
        <v>15</v>
      </c>
      <c r="E52" s="17">
        <v>6.7415730337078653E-3</v>
      </c>
      <c r="F52" s="16">
        <v>11</v>
      </c>
      <c r="G52" s="17">
        <v>6.1763054463784394E-3</v>
      </c>
      <c r="H52" s="18">
        <v>0.36363636363636354</v>
      </c>
      <c r="I52" s="16">
        <v>28</v>
      </c>
      <c r="J52" s="18">
        <v>-0.4642857142857143</v>
      </c>
      <c r="K52" s="16">
        <v>89</v>
      </c>
      <c r="L52" s="17">
        <v>7.8497089433762577E-3</v>
      </c>
      <c r="M52" s="16">
        <v>129</v>
      </c>
      <c r="N52" s="17">
        <v>1.5375446960667461E-2</v>
      </c>
      <c r="O52" s="18">
        <v>-0.31007751937984496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6</v>
      </c>
      <c r="C54" s="19" t="s">
        <v>38</v>
      </c>
      <c r="D54" s="20">
        <v>2222</v>
      </c>
      <c r="E54" s="21">
        <v>0.99865168539325844</v>
      </c>
      <c r="F54" s="20">
        <v>1780</v>
      </c>
      <c r="G54" s="21">
        <v>0.9994385176866929</v>
      </c>
      <c r="H54" s="22">
        <v>0.24831460674157313</v>
      </c>
      <c r="I54" s="20">
        <v>2668</v>
      </c>
      <c r="J54" s="21">
        <v>-0.16716641679160416</v>
      </c>
      <c r="K54" s="20">
        <v>11326</v>
      </c>
      <c r="L54" s="21">
        <v>0.99894161227729739</v>
      </c>
      <c r="M54" s="20">
        <v>8384</v>
      </c>
      <c r="N54" s="21">
        <v>0.99928486293206209</v>
      </c>
      <c r="O54" s="22">
        <v>0.35090648854961826</v>
      </c>
    </row>
    <row r="55" spans="2:15" ht="14.5" thickBot="1">
      <c r="B55" s="19" t="s">
        <v>52</v>
      </c>
      <c r="C55" s="62" t="s">
        <v>38</v>
      </c>
      <c r="D55" s="20">
        <v>3</v>
      </c>
      <c r="E55" s="21">
        <v>1</v>
      </c>
      <c r="F55" s="20">
        <v>1</v>
      </c>
      <c r="G55" s="21">
        <v>1</v>
      </c>
      <c r="H55" s="22">
        <v>2</v>
      </c>
      <c r="I55" s="20">
        <v>1</v>
      </c>
      <c r="J55" s="21">
        <v>2</v>
      </c>
      <c r="K55" s="20">
        <v>12</v>
      </c>
      <c r="L55" s="21">
        <v>1</v>
      </c>
      <c r="M55" s="20">
        <v>6</v>
      </c>
      <c r="N55" s="21">
        <v>1</v>
      </c>
      <c r="O55" s="22">
        <v>1</v>
      </c>
    </row>
    <row r="56" spans="2:15" ht="14.5" thickBot="1">
      <c r="B56" s="131" t="s">
        <v>38</v>
      </c>
      <c r="C56" s="132" t="s">
        <v>38</v>
      </c>
      <c r="D56" s="23">
        <v>2225</v>
      </c>
      <c r="E56" s="24">
        <v>1</v>
      </c>
      <c r="F56" s="23">
        <v>1781</v>
      </c>
      <c r="G56" s="24">
        <v>1</v>
      </c>
      <c r="H56" s="25">
        <v>0.24929814710836617</v>
      </c>
      <c r="I56" s="23">
        <v>2669</v>
      </c>
      <c r="J56" s="25">
        <v>-0.166354439865118</v>
      </c>
      <c r="K56" s="23">
        <v>11338</v>
      </c>
      <c r="L56" s="24">
        <v>1</v>
      </c>
      <c r="M56" s="23">
        <v>8390</v>
      </c>
      <c r="N56" s="24">
        <v>1</v>
      </c>
      <c r="O56" s="25">
        <v>0.35137067938021449</v>
      </c>
    </row>
    <row r="57" spans="2:15">
      <c r="B57" s="58" t="s">
        <v>47</v>
      </c>
      <c r="C57" s="28"/>
      <c r="D57" s="28"/>
      <c r="E57" s="28"/>
      <c r="F57" s="28"/>
      <c r="G57" s="28"/>
      <c r="H57" s="28"/>
      <c r="I57" s="28"/>
      <c r="J57" s="28"/>
    </row>
    <row r="58" spans="2:15">
      <c r="B58" s="28"/>
      <c r="C58" s="28"/>
      <c r="D58" s="28"/>
      <c r="E58" s="28"/>
      <c r="F58" s="28"/>
      <c r="G58" s="28"/>
      <c r="H58" s="28"/>
      <c r="I58" s="76"/>
      <c r="J58" s="28"/>
    </row>
    <row r="59" spans="2:15">
      <c r="B59" s="94" t="s">
        <v>50</v>
      </c>
      <c r="C59" s="94"/>
      <c r="D59" s="94"/>
      <c r="E59" s="94"/>
      <c r="F59" s="94"/>
      <c r="G59" s="94"/>
      <c r="H59" s="94"/>
      <c r="I59" s="94"/>
      <c r="J59" s="94"/>
    </row>
    <row r="60" spans="2:15" ht="14.5" thickBot="1">
      <c r="B60" s="95" t="s">
        <v>51</v>
      </c>
      <c r="C60" s="95"/>
      <c r="D60" s="95"/>
      <c r="E60" s="95"/>
      <c r="F60" s="95"/>
      <c r="G60" s="95"/>
      <c r="H60" s="95"/>
      <c r="I60" s="95"/>
      <c r="J60" s="95"/>
    </row>
    <row r="61" spans="2:15">
      <c r="B61" s="125" t="s">
        <v>29</v>
      </c>
      <c r="C61" s="127" t="s">
        <v>1</v>
      </c>
      <c r="D61" s="129" t="s">
        <v>116</v>
      </c>
      <c r="E61" s="104"/>
      <c r="F61" s="104"/>
      <c r="G61" s="104"/>
      <c r="H61" s="103"/>
      <c r="I61" s="102" t="s">
        <v>106</v>
      </c>
      <c r="J61" s="103"/>
      <c r="K61" s="102" t="s">
        <v>118</v>
      </c>
      <c r="L61" s="104"/>
      <c r="M61" s="104"/>
      <c r="N61" s="104"/>
      <c r="O61" s="105"/>
    </row>
    <row r="62" spans="2:15" ht="14.5" thickBot="1">
      <c r="B62" s="126"/>
      <c r="C62" s="128"/>
      <c r="D62" s="113" t="s">
        <v>117</v>
      </c>
      <c r="E62" s="107"/>
      <c r="F62" s="107"/>
      <c r="G62" s="107"/>
      <c r="H62" s="114"/>
      <c r="I62" s="106" t="s">
        <v>107</v>
      </c>
      <c r="J62" s="114"/>
      <c r="K62" s="106" t="s">
        <v>119</v>
      </c>
      <c r="L62" s="107"/>
      <c r="M62" s="107"/>
      <c r="N62" s="107"/>
      <c r="O62" s="108"/>
    </row>
    <row r="63" spans="2:15" ht="15" customHeight="1">
      <c r="B63" s="126"/>
      <c r="C63" s="128"/>
      <c r="D63" s="109">
        <v>2026</v>
      </c>
      <c r="E63" s="110"/>
      <c r="F63" s="109">
        <v>2025</v>
      </c>
      <c r="G63" s="110"/>
      <c r="H63" s="98" t="s">
        <v>30</v>
      </c>
      <c r="I63" s="100">
        <v>2026</v>
      </c>
      <c r="J63" s="100" t="s">
        <v>108</v>
      </c>
      <c r="K63" s="109">
        <v>2026</v>
      </c>
      <c r="L63" s="110"/>
      <c r="M63" s="109">
        <v>2025</v>
      </c>
      <c r="N63" s="110"/>
      <c r="O63" s="98" t="s">
        <v>30</v>
      </c>
    </row>
    <row r="64" spans="2:15" ht="14.4" customHeight="1" thickBot="1">
      <c r="B64" s="119" t="s">
        <v>29</v>
      </c>
      <c r="C64" s="121" t="s">
        <v>32</v>
      </c>
      <c r="D64" s="111"/>
      <c r="E64" s="112"/>
      <c r="F64" s="111"/>
      <c r="G64" s="112"/>
      <c r="H64" s="99"/>
      <c r="I64" s="101"/>
      <c r="J64" s="101"/>
      <c r="K64" s="111"/>
      <c r="L64" s="112"/>
      <c r="M64" s="111"/>
      <c r="N64" s="112"/>
      <c r="O64" s="99"/>
    </row>
    <row r="65" spans="2:15" ht="15" customHeight="1">
      <c r="B65" s="119"/>
      <c r="C65" s="121"/>
      <c r="D65" s="4" t="s">
        <v>33</v>
      </c>
      <c r="E65" s="5" t="s">
        <v>2</v>
      </c>
      <c r="F65" s="4" t="s">
        <v>33</v>
      </c>
      <c r="G65" s="5" t="s">
        <v>2</v>
      </c>
      <c r="H65" s="96" t="s">
        <v>34</v>
      </c>
      <c r="I65" s="6" t="s">
        <v>33</v>
      </c>
      <c r="J65" s="123" t="s">
        <v>109</v>
      </c>
      <c r="K65" s="4" t="s">
        <v>33</v>
      </c>
      <c r="L65" s="5" t="s">
        <v>2</v>
      </c>
      <c r="M65" s="4" t="s">
        <v>33</v>
      </c>
      <c r="N65" s="5" t="s">
        <v>2</v>
      </c>
      <c r="O65" s="96" t="s">
        <v>34</v>
      </c>
    </row>
    <row r="66" spans="2:15" ht="14.25" customHeight="1" thickBot="1">
      <c r="B66" s="120"/>
      <c r="C66" s="122"/>
      <c r="D66" s="7" t="s">
        <v>35</v>
      </c>
      <c r="E66" s="8" t="s">
        <v>36</v>
      </c>
      <c r="F66" s="7" t="s">
        <v>35</v>
      </c>
      <c r="G66" s="8" t="s">
        <v>36</v>
      </c>
      <c r="H66" s="97"/>
      <c r="I66" s="9" t="s">
        <v>35</v>
      </c>
      <c r="J66" s="124"/>
      <c r="K66" s="7" t="s">
        <v>35</v>
      </c>
      <c r="L66" s="8" t="s">
        <v>36</v>
      </c>
      <c r="M66" s="7" t="s">
        <v>35</v>
      </c>
      <c r="N66" s="8" t="s">
        <v>36</v>
      </c>
      <c r="O66" s="97"/>
    </row>
    <row r="67" spans="2:15" ht="14.5" thickBot="1">
      <c r="B67" s="51"/>
      <c r="C67" s="11" t="s">
        <v>15</v>
      </c>
      <c r="D67" s="12">
        <v>173</v>
      </c>
      <c r="E67" s="13">
        <v>0.55095541401273884</v>
      </c>
      <c r="F67" s="12">
        <v>120</v>
      </c>
      <c r="G67" s="13">
        <v>0.4743083003952569</v>
      </c>
      <c r="H67" s="14">
        <v>0.44166666666666665</v>
      </c>
      <c r="I67" s="12">
        <v>169</v>
      </c>
      <c r="J67" s="14">
        <v>2.3668639053254337E-2</v>
      </c>
      <c r="K67" s="12">
        <v>725</v>
      </c>
      <c r="L67" s="13">
        <v>0.56464174454828664</v>
      </c>
      <c r="M67" s="12">
        <v>559</v>
      </c>
      <c r="N67" s="13">
        <v>0.53086419753086422</v>
      </c>
      <c r="O67" s="14">
        <v>0.29695885509838993</v>
      </c>
    </row>
    <row r="68" spans="2:15" ht="14.5" thickBot="1">
      <c r="B68" s="52"/>
      <c r="C68" s="15" t="s">
        <v>4</v>
      </c>
      <c r="D68" s="16">
        <v>63</v>
      </c>
      <c r="E68" s="17">
        <v>0.20063694267515925</v>
      </c>
      <c r="F68" s="16">
        <v>46</v>
      </c>
      <c r="G68" s="17">
        <v>0.18181818181818182</v>
      </c>
      <c r="H68" s="18">
        <v>0.36956521739130443</v>
      </c>
      <c r="I68" s="16">
        <v>47</v>
      </c>
      <c r="J68" s="18">
        <v>0.34042553191489366</v>
      </c>
      <c r="K68" s="16">
        <v>207</v>
      </c>
      <c r="L68" s="17">
        <v>0.16121495327102803</v>
      </c>
      <c r="M68" s="16">
        <v>139</v>
      </c>
      <c r="N68" s="17">
        <v>0.13200379867046533</v>
      </c>
      <c r="O68" s="18">
        <v>0.48920863309352525</v>
      </c>
    </row>
    <row r="69" spans="2:15" ht="14.5" thickBot="1">
      <c r="B69" s="52"/>
      <c r="C69" s="11" t="s">
        <v>12</v>
      </c>
      <c r="D69" s="12">
        <v>41</v>
      </c>
      <c r="E69" s="13">
        <v>0.13057324840764331</v>
      </c>
      <c r="F69" s="12">
        <v>53</v>
      </c>
      <c r="G69" s="13">
        <v>0.20948616600790515</v>
      </c>
      <c r="H69" s="14">
        <v>-0.22641509433962259</v>
      </c>
      <c r="I69" s="12"/>
      <c r="J69" s="14"/>
      <c r="K69" s="12">
        <v>145</v>
      </c>
      <c r="L69" s="13">
        <v>0.11292834890965732</v>
      </c>
      <c r="M69" s="12">
        <v>150</v>
      </c>
      <c r="N69" s="13">
        <v>0.14245014245014245</v>
      </c>
      <c r="O69" s="14">
        <v>-3.3333333333333326E-2</v>
      </c>
    </row>
    <row r="70" spans="2:15" ht="14.4" customHeight="1" thickBot="1">
      <c r="B70" s="52"/>
      <c r="C70" s="53" t="s">
        <v>3</v>
      </c>
      <c r="D70" s="16">
        <v>6</v>
      </c>
      <c r="E70" s="17">
        <v>1.9108280254777069E-2</v>
      </c>
      <c r="F70" s="16">
        <v>10</v>
      </c>
      <c r="G70" s="17">
        <v>3.9525691699604744E-2</v>
      </c>
      <c r="H70" s="18">
        <v>-0.4</v>
      </c>
      <c r="I70" s="16"/>
      <c r="J70" s="18"/>
      <c r="K70" s="16">
        <v>38</v>
      </c>
      <c r="L70" s="17">
        <v>2.9595015576323987E-2</v>
      </c>
      <c r="M70" s="16">
        <v>33</v>
      </c>
      <c r="N70" s="17">
        <v>3.1339031339031341E-2</v>
      </c>
      <c r="O70" s="18">
        <v>0.1515151515151516</v>
      </c>
    </row>
    <row r="71" spans="2:15" ht="14.4" customHeight="1" thickBot="1">
      <c r="B71" s="52"/>
      <c r="C71" s="54" t="s">
        <v>45</v>
      </c>
      <c r="D71" s="12">
        <v>7</v>
      </c>
      <c r="E71" s="13">
        <v>2.2292993630573247E-2</v>
      </c>
      <c r="F71" s="12">
        <v>9</v>
      </c>
      <c r="G71" s="13">
        <v>3.5573122529644272E-2</v>
      </c>
      <c r="H71" s="14">
        <v>-0.22222222222222221</v>
      </c>
      <c r="I71" s="12">
        <v>7</v>
      </c>
      <c r="J71" s="14">
        <v>0</v>
      </c>
      <c r="K71" s="12">
        <v>36</v>
      </c>
      <c r="L71" s="13">
        <v>2.8037383177570093E-2</v>
      </c>
      <c r="M71" s="12">
        <v>64</v>
      </c>
      <c r="N71" s="13">
        <v>6.0778727445394115E-2</v>
      </c>
      <c r="O71" s="14">
        <v>-0.4375</v>
      </c>
    </row>
    <row r="72" spans="2:15" ht="14.4" customHeight="1" thickBot="1">
      <c r="B72" s="52"/>
      <c r="C72" s="55" t="s">
        <v>14</v>
      </c>
      <c r="D72" s="16">
        <v>5</v>
      </c>
      <c r="E72" s="17">
        <v>1.5923566878980892E-2</v>
      </c>
      <c r="F72" s="16">
        <v>2</v>
      </c>
      <c r="G72" s="17">
        <v>7.9051383399209481E-3</v>
      </c>
      <c r="H72" s="18">
        <v>1.5</v>
      </c>
      <c r="I72" s="16">
        <v>2</v>
      </c>
      <c r="J72" s="18">
        <v>1.5</v>
      </c>
      <c r="K72" s="16">
        <v>23</v>
      </c>
      <c r="L72" s="17">
        <v>1.791277258566978E-2</v>
      </c>
      <c r="M72" s="16">
        <v>16</v>
      </c>
      <c r="N72" s="17">
        <v>1.5194681861348529E-2</v>
      </c>
      <c r="O72" s="18">
        <v>0.4375</v>
      </c>
    </row>
    <row r="73" spans="2:15" ht="14.4" customHeight="1" thickBot="1">
      <c r="B73" s="52"/>
      <c r="C73" s="11" t="s">
        <v>68</v>
      </c>
      <c r="D73" s="12">
        <v>6</v>
      </c>
      <c r="E73" s="13">
        <v>1.9108280254777069E-2</v>
      </c>
      <c r="F73" s="12">
        <v>3</v>
      </c>
      <c r="G73" s="13">
        <v>1.1857707509881422E-2</v>
      </c>
      <c r="H73" s="14">
        <v>1</v>
      </c>
      <c r="I73" s="12">
        <v>5</v>
      </c>
      <c r="J73" s="14">
        <v>0.19999999999999996</v>
      </c>
      <c r="K73" s="12">
        <v>21</v>
      </c>
      <c r="L73" s="13">
        <v>1.6355140186915886E-2</v>
      </c>
      <c r="M73" s="12">
        <v>21</v>
      </c>
      <c r="N73" s="13">
        <v>1.9943019943019943E-2</v>
      </c>
      <c r="O73" s="14">
        <v>0</v>
      </c>
    </row>
    <row r="74" spans="2:15" ht="14.5" thickBot="1">
      <c r="B74" s="52"/>
      <c r="C74" s="55" t="s">
        <v>37</v>
      </c>
      <c r="D74" s="16">
        <v>13</v>
      </c>
      <c r="E74" s="17">
        <v>4.1401273885350316E-2</v>
      </c>
      <c r="F74" s="16">
        <v>10</v>
      </c>
      <c r="G74" s="17">
        <v>3.9525691699604744E-2</v>
      </c>
      <c r="H74" s="18">
        <v>0.30000000000000004</v>
      </c>
      <c r="I74" s="16">
        <v>23</v>
      </c>
      <c r="J74" s="18">
        <v>-0.43478260869565222</v>
      </c>
      <c r="K74" s="16">
        <v>89</v>
      </c>
      <c r="L74" s="17">
        <v>6.931464174454828E-2</v>
      </c>
      <c r="M74" s="16">
        <v>71</v>
      </c>
      <c r="N74" s="17">
        <v>6.7426400759734065E-2</v>
      </c>
      <c r="O74" s="18">
        <v>0.25352112676056349</v>
      </c>
    </row>
    <row r="75" spans="2:15" ht="15" customHeight="1" thickBot="1">
      <c r="B75" s="19" t="s">
        <v>5</v>
      </c>
      <c r="C75" s="19" t="s">
        <v>38</v>
      </c>
      <c r="D75" s="20">
        <v>314</v>
      </c>
      <c r="E75" s="21">
        <v>1</v>
      </c>
      <c r="F75" s="20">
        <v>253</v>
      </c>
      <c r="G75" s="21">
        <v>0.99999999999999978</v>
      </c>
      <c r="H75" s="22">
        <v>0.24110671936758887</v>
      </c>
      <c r="I75" s="20">
        <v>253</v>
      </c>
      <c r="J75" s="21">
        <v>-4.769239162365186</v>
      </c>
      <c r="K75" s="20">
        <v>1284</v>
      </c>
      <c r="L75" s="21">
        <v>0.99999999999999933</v>
      </c>
      <c r="M75" s="20">
        <v>1053</v>
      </c>
      <c r="N75" s="21">
        <v>1</v>
      </c>
      <c r="O75" s="22">
        <v>0.21937321937321941</v>
      </c>
    </row>
    <row r="76" spans="2:15" ht="14.5" thickBot="1">
      <c r="B76" s="51"/>
      <c r="C76" s="11" t="s">
        <v>13</v>
      </c>
      <c r="D76" s="12">
        <v>150</v>
      </c>
      <c r="E76" s="13">
        <v>0.32608695652173914</v>
      </c>
      <c r="F76" s="12">
        <v>101</v>
      </c>
      <c r="G76" s="13">
        <v>0.21767241379310345</v>
      </c>
      <c r="H76" s="14">
        <v>0.48514851485148514</v>
      </c>
      <c r="I76" s="12">
        <v>109</v>
      </c>
      <c r="J76" s="14">
        <v>0.37614678899082565</v>
      </c>
      <c r="K76" s="12">
        <v>583</v>
      </c>
      <c r="L76" s="13">
        <v>0.25842198581560283</v>
      </c>
      <c r="M76" s="12">
        <v>472</v>
      </c>
      <c r="N76" s="13">
        <v>0.22868217054263565</v>
      </c>
      <c r="O76" s="14">
        <v>0.23516949152542366</v>
      </c>
    </row>
    <row r="77" spans="2:15" ht="15" customHeight="1" thickBot="1">
      <c r="B77" s="52"/>
      <c r="C77" s="15" t="s">
        <v>4</v>
      </c>
      <c r="D77" s="16">
        <v>59</v>
      </c>
      <c r="E77" s="17">
        <v>0.1282608695652174</v>
      </c>
      <c r="F77" s="16">
        <v>102</v>
      </c>
      <c r="G77" s="17">
        <v>0.21982758620689655</v>
      </c>
      <c r="H77" s="18">
        <v>-0.42156862745098034</v>
      </c>
      <c r="I77" s="16">
        <v>135</v>
      </c>
      <c r="J77" s="18">
        <v>-0.56296296296296289</v>
      </c>
      <c r="K77" s="16">
        <v>411</v>
      </c>
      <c r="L77" s="17">
        <v>0.18218085106382978</v>
      </c>
      <c r="M77" s="16">
        <v>414</v>
      </c>
      <c r="N77" s="17">
        <v>0.2005813953488372</v>
      </c>
      <c r="O77" s="18">
        <v>-7.2463768115942351E-3</v>
      </c>
    </row>
    <row r="78" spans="2:15" ht="14.5" thickBot="1">
      <c r="B78" s="52"/>
      <c r="C78" s="11" t="s">
        <v>12</v>
      </c>
      <c r="D78" s="12">
        <v>74</v>
      </c>
      <c r="E78" s="13">
        <v>0.16086956521739129</v>
      </c>
      <c r="F78" s="12">
        <v>98</v>
      </c>
      <c r="G78" s="13">
        <v>0.21120689655172414</v>
      </c>
      <c r="H78" s="14">
        <v>-0.24489795918367352</v>
      </c>
      <c r="I78" s="12">
        <v>68</v>
      </c>
      <c r="J78" s="14">
        <v>8.8235294117646967E-2</v>
      </c>
      <c r="K78" s="12">
        <v>352</v>
      </c>
      <c r="L78" s="13">
        <v>0.15602836879432624</v>
      </c>
      <c r="M78" s="12">
        <v>374</v>
      </c>
      <c r="N78" s="13">
        <v>0.18120155038759689</v>
      </c>
      <c r="O78" s="14">
        <v>-5.8823529411764719E-2</v>
      </c>
    </row>
    <row r="79" spans="2:15" ht="15" customHeight="1" thickBot="1">
      <c r="B79" s="52"/>
      <c r="C79" s="53" t="s">
        <v>11</v>
      </c>
      <c r="D79" s="16">
        <v>78</v>
      </c>
      <c r="E79" s="17">
        <v>0.16956521739130434</v>
      </c>
      <c r="F79" s="16">
        <v>88</v>
      </c>
      <c r="G79" s="17">
        <v>0.18965517241379309</v>
      </c>
      <c r="H79" s="18">
        <v>-0.11363636363636365</v>
      </c>
      <c r="I79" s="16">
        <v>77</v>
      </c>
      <c r="J79" s="18">
        <v>1.298701298701288E-2</v>
      </c>
      <c r="K79" s="16">
        <v>342</v>
      </c>
      <c r="L79" s="17">
        <v>0.15159574468085107</v>
      </c>
      <c r="M79" s="16">
        <v>381</v>
      </c>
      <c r="N79" s="17">
        <v>0.18459302325581395</v>
      </c>
      <c r="O79" s="18">
        <v>-0.10236220472440949</v>
      </c>
    </row>
    <row r="80" spans="2:15" ht="14.5" thickBot="1">
      <c r="B80" s="52"/>
      <c r="C80" s="54" t="s">
        <v>3</v>
      </c>
      <c r="D80" s="12">
        <v>60</v>
      </c>
      <c r="E80" s="13">
        <v>0.13043478260869565</v>
      </c>
      <c r="F80" s="12">
        <v>43</v>
      </c>
      <c r="G80" s="13">
        <v>9.2672413793103453E-2</v>
      </c>
      <c r="H80" s="14">
        <v>0.39534883720930236</v>
      </c>
      <c r="I80" s="12">
        <v>56</v>
      </c>
      <c r="J80" s="14">
        <v>7.1428571428571397E-2</v>
      </c>
      <c r="K80" s="12">
        <v>292</v>
      </c>
      <c r="L80" s="13">
        <v>0.12943262411347517</v>
      </c>
      <c r="M80" s="12">
        <v>196</v>
      </c>
      <c r="N80" s="13">
        <v>9.4961240310077522E-2</v>
      </c>
      <c r="O80" s="14">
        <v>0.48979591836734704</v>
      </c>
    </row>
    <row r="81" spans="2:15" ht="15" customHeight="1" thickBot="1">
      <c r="B81" s="52"/>
      <c r="C81" s="55" t="s">
        <v>14</v>
      </c>
      <c r="D81" s="16">
        <v>33</v>
      </c>
      <c r="E81" s="17">
        <v>7.1739130434782611E-2</v>
      </c>
      <c r="F81" s="16">
        <v>23</v>
      </c>
      <c r="G81" s="17">
        <v>4.9568965517241381E-2</v>
      </c>
      <c r="H81" s="18">
        <v>0.43478260869565211</v>
      </c>
      <c r="I81" s="16">
        <v>51</v>
      </c>
      <c r="J81" s="18">
        <v>-0.3529411764705882</v>
      </c>
      <c r="K81" s="16">
        <v>234</v>
      </c>
      <c r="L81" s="17">
        <v>0.10372340425531915</v>
      </c>
      <c r="M81" s="16">
        <v>144</v>
      </c>
      <c r="N81" s="17">
        <v>6.9767441860465115E-2</v>
      </c>
      <c r="O81" s="18">
        <v>0.625</v>
      </c>
    </row>
    <row r="82" spans="2:15" ht="15" customHeight="1" thickBot="1">
      <c r="B82" s="52"/>
      <c r="C82" s="11" t="s">
        <v>15</v>
      </c>
      <c r="D82" s="12">
        <v>3</v>
      </c>
      <c r="E82" s="13">
        <v>6.5217391304347823E-3</v>
      </c>
      <c r="F82" s="12">
        <v>8</v>
      </c>
      <c r="G82" s="13">
        <v>1.7241379310344827E-2</v>
      </c>
      <c r="H82" s="14">
        <v>-0.625</v>
      </c>
      <c r="I82" s="12">
        <v>4</v>
      </c>
      <c r="J82" s="14">
        <v>-0.25</v>
      </c>
      <c r="K82" s="12">
        <v>30</v>
      </c>
      <c r="L82" s="13">
        <v>1.3297872340425532E-2</v>
      </c>
      <c r="M82" s="12">
        <v>72</v>
      </c>
      <c r="N82" s="13">
        <v>3.4883720930232558E-2</v>
      </c>
      <c r="O82" s="14">
        <v>-0.58333333333333326</v>
      </c>
    </row>
    <row r="83" spans="2:15" ht="15" customHeight="1" thickBot="1">
      <c r="B83" s="52"/>
      <c r="C83" s="55" t="s">
        <v>37</v>
      </c>
      <c r="D83" s="16">
        <v>3</v>
      </c>
      <c r="E83" s="17">
        <v>6.5217391304347823E-3</v>
      </c>
      <c r="F83" s="16">
        <v>1</v>
      </c>
      <c r="G83" s="17">
        <v>2.1551724137931034E-3</v>
      </c>
      <c r="H83" s="18">
        <v>2</v>
      </c>
      <c r="I83" s="16">
        <v>2</v>
      </c>
      <c r="J83" s="18">
        <v>0.5</v>
      </c>
      <c r="K83" s="16">
        <v>12</v>
      </c>
      <c r="L83" s="17">
        <v>5.3191489361702126E-3</v>
      </c>
      <c r="M83" s="16">
        <v>11</v>
      </c>
      <c r="N83" s="17">
        <v>5.3294573643410852E-3</v>
      </c>
      <c r="O83" s="18">
        <v>9.0909090909090828E-2</v>
      </c>
    </row>
    <row r="84" spans="2:15" ht="15" customHeight="1" thickBot="1">
      <c r="B84" s="19" t="s">
        <v>6</v>
      </c>
      <c r="C84" s="19" t="s">
        <v>38</v>
      </c>
      <c r="D84" s="20">
        <v>460</v>
      </c>
      <c r="E84" s="21">
        <v>1</v>
      </c>
      <c r="F84" s="20">
        <v>464</v>
      </c>
      <c r="G84" s="21">
        <v>1</v>
      </c>
      <c r="H84" s="22">
        <v>-8.6206896551723755E-3</v>
      </c>
      <c r="I84" s="20">
        <v>502</v>
      </c>
      <c r="J84" s="21">
        <v>-8.3665338645418363E-2</v>
      </c>
      <c r="K84" s="20">
        <v>2256</v>
      </c>
      <c r="L84" s="21">
        <v>1</v>
      </c>
      <c r="M84" s="20">
        <v>2064</v>
      </c>
      <c r="N84" s="21">
        <v>1</v>
      </c>
      <c r="O84" s="22">
        <v>9.3023255813953432E-2</v>
      </c>
    </row>
    <row r="85" spans="2:15" ht="14.5" thickBot="1">
      <c r="B85" s="19" t="s">
        <v>52</v>
      </c>
      <c r="C85" s="19" t="s">
        <v>38</v>
      </c>
      <c r="D85" s="20">
        <v>0</v>
      </c>
      <c r="E85" s="21">
        <v>1</v>
      </c>
      <c r="F85" s="20">
        <v>1</v>
      </c>
      <c r="G85" s="21">
        <v>1</v>
      </c>
      <c r="H85" s="22">
        <v>-1</v>
      </c>
      <c r="I85" s="20">
        <v>0</v>
      </c>
      <c r="J85" s="21"/>
      <c r="K85" s="20" t="e">
        <v>#REF!</v>
      </c>
      <c r="L85" s="21">
        <v>1</v>
      </c>
      <c r="M85" s="20">
        <v>2</v>
      </c>
      <c r="N85" s="21">
        <v>1</v>
      </c>
      <c r="O85" s="22"/>
    </row>
    <row r="86" spans="2:15" ht="15" customHeight="1" thickBot="1">
      <c r="B86" s="115"/>
      <c r="C86" s="116" t="s">
        <v>38</v>
      </c>
      <c r="D86" s="23">
        <v>774</v>
      </c>
      <c r="E86" s="24">
        <v>1</v>
      </c>
      <c r="F86" s="23">
        <v>718</v>
      </c>
      <c r="G86" s="24">
        <v>1</v>
      </c>
      <c r="H86" s="25">
        <v>7.7994428969359264E-2</v>
      </c>
      <c r="I86" s="23">
        <v>800</v>
      </c>
      <c r="J86" s="25">
        <v>-3.2499999999999973E-2</v>
      </c>
      <c r="K86" s="23">
        <v>3540</v>
      </c>
      <c r="L86" s="24">
        <v>1</v>
      </c>
      <c r="M86" s="23">
        <v>3119</v>
      </c>
      <c r="N86" s="24">
        <v>1</v>
      </c>
      <c r="O86" s="25">
        <v>0.13497915998717547</v>
      </c>
    </row>
    <row r="87" spans="2:15">
      <c r="B87" s="58" t="s">
        <v>47</v>
      </c>
      <c r="C87" s="28"/>
      <c r="D87" s="28"/>
      <c r="E87" s="28"/>
      <c r="F87" s="28"/>
      <c r="G87" s="28"/>
      <c r="H87" s="28"/>
      <c r="I87" s="76"/>
      <c r="J87" s="28"/>
    </row>
    <row r="89" spans="2:15">
      <c r="I89" s="75"/>
    </row>
  </sheetData>
  <mergeCells count="73">
    <mergeCell ref="I5:J5"/>
    <mergeCell ref="F6:G7"/>
    <mergeCell ref="D5:H5"/>
    <mergeCell ref="B86:C86"/>
    <mergeCell ref="B64:B66"/>
    <mergeCell ref="C64:C66"/>
    <mergeCell ref="H65:H66"/>
    <mergeCell ref="J65:J66"/>
    <mergeCell ref="F63:G64"/>
    <mergeCell ref="H63:H64"/>
    <mergeCell ref="I63:I64"/>
    <mergeCell ref="J63:J64"/>
    <mergeCell ref="D63:E64"/>
    <mergeCell ref="B60:J60"/>
    <mergeCell ref="H40:H41"/>
    <mergeCell ref="J40:J41"/>
    <mergeCell ref="B56:C56"/>
    <mergeCell ref="D38:E39"/>
    <mergeCell ref="F38:G39"/>
    <mergeCell ref="B61:B63"/>
    <mergeCell ref="C61:C63"/>
    <mergeCell ref="D61:H61"/>
    <mergeCell ref="I61:J61"/>
    <mergeCell ref="D62:H62"/>
    <mergeCell ref="I62:J62"/>
    <mergeCell ref="D37:H37"/>
    <mergeCell ref="I37:J37"/>
    <mergeCell ref="B30:C30"/>
    <mergeCell ref="I6:I7"/>
    <mergeCell ref="J6:J7"/>
    <mergeCell ref="C7:C9"/>
    <mergeCell ref="D6:E7"/>
    <mergeCell ref="H8:H9"/>
    <mergeCell ref="J8:J9"/>
    <mergeCell ref="B59:J59"/>
    <mergeCell ref="B39:B41"/>
    <mergeCell ref="C39:C41"/>
    <mergeCell ref="B4:B6"/>
    <mergeCell ref="C4:C6"/>
    <mergeCell ref="H6:H7"/>
    <mergeCell ref="D4:H4"/>
    <mergeCell ref="I4:J4"/>
    <mergeCell ref="B7:B9"/>
    <mergeCell ref="H38:H39"/>
    <mergeCell ref="I38:I39"/>
    <mergeCell ref="J38:J39"/>
    <mergeCell ref="B36:B38"/>
    <mergeCell ref="C36:C38"/>
    <mergeCell ref="D36:H36"/>
    <mergeCell ref="I36:J36"/>
    <mergeCell ref="K37:O37"/>
    <mergeCell ref="O40:O41"/>
    <mergeCell ref="K4:O4"/>
    <mergeCell ref="K5:O5"/>
    <mergeCell ref="K6:L7"/>
    <mergeCell ref="M6:N7"/>
    <mergeCell ref="O6:O7"/>
    <mergeCell ref="B2:O2"/>
    <mergeCell ref="B3:O3"/>
    <mergeCell ref="B34:O34"/>
    <mergeCell ref="B35:O35"/>
    <mergeCell ref="O65:O66"/>
    <mergeCell ref="K36:O36"/>
    <mergeCell ref="K38:L39"/>
    <mergeCell ref="M38:N39"/>
    <mergeCell ref="O38:O39"/>
    <mergeCell ref="O42:O43"/>
    <mergeCell ref="K61:O61"/>
    <mergeCell ref="K62:O62"/>
    <mergeCell ref="K63:L64"/>
    <mergeCell ref="M63:N64"/>
    <mergeCell ref="O63:O64"/>
    <mergeCell ref="O8:O9"/>
  </mergeCells>
  <phoneticPr fontId="4" type="noConversion"/>
  <conditionalFormatting sqref="D42:J43">
    <cfRule type="cellIs" dxfId="57" priority="40" operator="equal">
      <formula>0</formula>
    </cfRule>
  </conditionalFormatting>
  <conditionalFormatting sqref="D10:O17">
    <cfRule type="cellIs" dxfId="56" priority="6" operator="equal">
      <formula>0</formula>
    </cfRule>
  </conditionalFormatting>
  <conditionalFormatting sqref="D19:O27">
    <cfRule type="cellIs" dxfId="55" priority="8" operator="equal">
      <formula>0</formula>
    </cfRule>
  </conditionalFormatting>
  <conditionalFormatting sqref="D45:O53">
    <cfRule type="cellIs" dxfId="54" priority="5" operator="equal">
      <formula>0</formula>
    </cfRule>
  </conditionalFormatting>
  <conditionalFormatting sqref="D67:O74">
    <cfRule type="cellIs" dxfId="53" priority="3" operator="equal">
      <formula>0</formula>
    </cfRule>
  </conditionalFormatting>
  <conditionalFormatting sqref="D76:O83">
    <cfRule type="cellIs" dxfId="52" priority="2" operator="equal">
      <formula>0</formula>
    </cfRule>
  </conditionalFormatting>
  <conditionalFormatting sqref="H42:H55">
    <cfRule type="cellIs" dxfId="51" priority="27" operator="lessThan">
      <formula>0</formula>
    </cfRule>
  </conditionalFormatting>
  <conditionalFormatting sqref="H67:H85">
    <cfRule type="cellIs" dxfId="50" priority="9" operator="lessThan">
      <formula>0</formula>
    </cfRule>
  </conditionalFormatting>
  <conditionalFormatting sqref="J10:J17 H10:H29">
    <cfRule type="cellIs" dxfId="49" priority="49" operator="lessThan">
      <formula>0</formula>
    </cfRule>
  </conditionalFormatting>
  <conditionalFormatting sqref="J19:J27">
    <cfRule type="cellIs" dxfId="48" priority="54" operator="lessThan">
      <formula>0</formula>
    </cfRule>
  </conditionalFormatting>
  <conditionalFormatting sqref="J42:J43">
    <cfRule type="cellIs" dxfId="47" priority="44" operator="lessThan">
      <formula>0</formula>
    </cfRule>
  </conditionalFormatting>
  <conditionalFormatting sqref="J45:J53">
    <cfRule type="cellIs" dxfId="46" priority="33" operator="lessThan">
      <formula>0</formula>
    </cfRule>
  </conditionalFormatting>
  <conditionalFormatting sqref="J67:J74">
    <cfRule type="cellIs" dxfId="45" priority="21" operator="lessThan">
      <formula>0</formula>
    </cfRule>
  </conditionalFormatting>
  <conditionalFormatting sqref="J76:J83">
    <cfRule type="cellIs" dxfId="44" priority="15" operator="lessThan">
      <formula>0</formula>
    </cfRule>
  </conditionalFormatting>
  <conditionalFormatting sqref="O10:O29">
    <cfRule type="cellIs" dxfId="43" priority="7" operator="lessThan">
      <formula>0</formula>
    </cfRule>
  </conditionalFormatting>
  <conditionalFormatting sqref="O44:O55">
    <cfRule type="cellIs" dxfId="42" priority="4" operator="lessThan">
      <formula>0</formula>
    </cfRule>
  </conditionalFormatting>
  <conditionalFormatting sqref="O67:O85">
    <cfRule type="cellIs" dxfId="41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8"/>
  <sheetViews>
    <sheetView showGridLines="0" zoomScale="90" zoomScaleNormal="90" workbookViewId="0"/>
  </sheetViews>
  <sheetFormatPr defaultColWidth="9.08984375" defaultRowHeight="14"/>
  <cols>
    <col min="1" max="1" width="1.08984375" style="35" customWidth="1"/>
    <col min="2" max="2" width="15.453125" style="35" bestFit="1" customWidth="1"/>
    <col min="3" max="3" width="18.6328125" style="35" customWidth="1"/>
    <col min="4" max="9" width="9" style="35" customWidth="1"/>
    <col min="10" max="10" width="11.90625" style="35" customWidth="1"/>
    <col min="11" max="14" width="9.08984375" style="35"/>
    <col min="15" max="15" width="10.6328125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>
      <c r="B2" s="94" t="s">
        <v>27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5" customHeight="1" thickBot="1">
      <c r="B3" s="95" t="s">
        <v>28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4.4" customHeight="1">
      <c r="B4" s="125" t="s">
        <v>29</v>
      </c>
      <c r="C4" s="127" t="s">
        <v>1</v>
      </c>
      <c r="D4" s="129" t="s">
        <v>116</v>
      </c>
      <c r="E4" s="104"/>
      <c r="F4" s="104"/>
      <c r="G4" s="104"/>
      <c r="H4" s="103"/>
      <c r="I4" s="102" t="s">
        <v>106</v>
      </c>
      <c r="J4" s="103"/>
      <c r="K4" s="102" t="s">
        <v>118</v>
      </c>
      <c r="L4" s="104"/>
      <c r="M4" s="104"/>
      <c r="N4" s="104"/>
      <c r="O4" s="105"/>
    </row>
    <row r="5" spans="2:15" ht="14.4" customHeight="1" thickBot="1">
      <c r="B5" s="126"/>
      <c r="C5" s="128"/>
      <c r="D5" s="113" t="s">
        <v>117</v>
      </c>
      <c r="E5" s="107"/>
      <c r="F5" s="107"/>
      <c r="G5" s="107"/>
      <c r="H5" s="114"/>
      <c r="I5" s="106" t="s">
        <v>107</v>
      </c>
      <c r="J5" s="114"/>
      <c r="K5" s="106" t="s">
        <v>119</v>
      </c>
      <c r="L5" s="107"/>
      <c r="M5" s="107"/>
      <c r="N5" s="107"/>
      <c r="O5" s="108"/>
    </row>
    <row r="6" spans="2:15" ht="14.4" customHeight="1">
      <c r="B6" s="126"/>
      <c r="C6" s="128"/>
      <c r="D6" s="109">
        <v>2026</v>
      </c>
      <c r="E6" s="110"/>
      <c r="F6" s="109">
        <v>2025</v>
      </c>
      <c r="G6" s="110"/>
      <c r="H6" s="98" t="s">
        <v>30</v>
      </c>
      <c r="I6" s="100">
        <v>2026</v>
      </c>
      <c r="J6" s="100" t="s">
        <v>108</v>
      </c>
      <c r="K6" s="109">
        <v>2026</v>
      </c>
      <c r="L6" s="110"/>
      <c r="M6" s="109">
        <v>2025</v>
      </c>
      <c r="N6" s="110"/>
      <c r="O6" s="98" t="s">
        <v>30</v>
      </c>
    </row>
    <row r="7" spans="2:15" ht="15" customHeight="1" thickBot="1">
      <c r="B7" s="119" t="s">
        <v>29</v>
      </c>
      <c r="C7" s="121" t="s">
        <v>32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5" customHeight="1">
      <c r="B8" s="119"/>
      <c r="C8" s="121"/>
      <c r="D8" s="4" t="s">
        <v>33</v>
      </c>
      <c r="E8" s="5" t="s">
        <v>2</v>
      </c>
      <c r="F8" s="4" t="s">
        <v>33</v>
      </c>
      <c r="G8" s="5" t="s">
        <v>2</v>
      </c>
      <c r="H8" s="96" t="s">
        <v>34</v>
      </c>
      <c r="I8" s="6" t="s">
        <v>33</v>
      </c>
      <c r="J8" s="123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96" t="s">
        <v>34</v>
      </c>
    </row>
    <row r="9" spans="2:15" ht="15" customHeight="1" thickBot="1">
      <c r="B9" s="120"/>
      <c r="C9" s="122"/>
      <c r="D9" s="7" t="s">
        <v>35</v>
      </c>
      <c r="E9" s="8" t="s">
        <v>36</v>
      </c>
      <c r="F9" s="7" t="s">
        <v>35</v>
      </c>
      <c r="G9" s="8" t="s">
        <v>36</v>
      </c>
      <c r="H9" s="97"/>
      <c r="I9" s="9" t="s">
        <v>35</v>
      </c>
      <c r="J9" s="124"/>
      <c r="K9" s="7" t="s">
        <v>35</v>
      </c>
      <c r="L9" s="8" t="s">
        <v>36</v>
      </c>
      <c r="M9" s="7" t="s">
        <v>35</v>
      </c>
      <c r="N9" s="8" t="s">
        <v>36</v>
      </c>
      <c r="O9" s="97"/>
    </row>
    <row r="10" spans="2:15" ht="14.5" thickBot="1">
      <c r="B10" s="51"/>
      <c r="C10" s="11" t="s">
        <v>12</v>
      </c>
      <c r="D10" s="12">
        <v>29</v>
      </c>
      <c r="E10" s="13">
        <v>0.54716981132075471</v>
      </c>
      <c r="F10" s="12">
        <v>26</v>
      </c>
      <c r="G10" s="13">
        <v>0.61904761904761907</v>
      </c>
      <c r="H10" s="14">
        <v>0.11538461538461542</v>
      </c>
      <c r="I10" s="12">
        <v>23</v>
      </c>
      <c r="J10" s="14">
        <v>0.26086956521739135</v>
      </c>
      <c r="K10" s="12">
        <v>98</v>
      </c>
      <c r="L10" s="13">
        <v>0.42060085836909872</v>
      </c>
      <c r="M10" s="12">
        <v>77</v>
      </c>
      <c r="N10" s="13">
        <v>0.39086294416243655</v>
      </c>
      <c r="O10" s="14">
        <v>0.27272727272727271</v>
      </c>
    </row>
    <row r="11" spans="2:15" ht="14.5" thickBot="1">
      <c r="B11" s="52"/>
      <c r="C11" s="15" t="s">
        <v>15</v>
      </c>
      <c r="D11" s="16">
        <v>8</v>
      </c>
      <c r="E11" s="17">
        <v>0.15094339622641509</v>
      </c>
      <c r="F11" s="16">
        <v>3</v>
      </c>
      <c r="G11" s="17">
        <v>7.1428571428571425E-2</v>
      </c>
      <c r="H11" s="18">
        <v>1.6666666666666665</v>
      </c>
      <c r="I11" s="16">
        <v>4</v>
      </c>
      <c r="J11" s="18">
        <v>1</v>
      </c>
      <c r="K11" s="16">
        <v>31</v>
      </c>
      <c r="L11" s="17">
        <v>0.13304721030042918</v>
      </c>
      <c r="M11" s="16">
        <v>30</v>
      </c>
      <c r="N11" s="17">
        <v>0.15228426395939088</v>
      </c>
      <c r="O11" s="18">
        <v>3.3333333333333437E-2</v>
      </c>
    </row>
    <row r="12" spans="2:15" ht="14.5" thickBot="1">
      <c r="B12" s="52"/>
      <c r="C12" s="11" t="s">
        <v>68</v>
      </c>
      <c r="D12" s="12">
        <v>6</v>
      </c>
      <c r="E12" s="13">
        <v>0.11320754716981132</v>
      </c>
      <c r="F12" s="12">
        <v>3</v>
      </c>
      <c r="G12" s="13">
        <v>7.1428571428571425E-2</v>
      </c>
      <c r="H12" s="14">
        <v>1</v>
      </c>
      <c r="I12" s="12">
        <v>5</v>
      </c>
      <c r="J12" s="14">
        <v>0.19999999999999996</v>
      </c>
      <c r="K12" s="12">
        <v>21</v>
      </c>
      <c r="L12" s="13">
        <v>9.012875536480687E-2</v>
      </c>
      <c r="M12" s="12">
        <v>19</v>
      </c>
      <c r="N12" s="13">
        <v>9.6446700507614211E-2</v>
      </c>
      <c r="O12" s="14">
        <v>0.10526315789473695</v>
      </c>
    </row>
    <row r="13" spans="2:15" ht="14.5" thickBot="1">
      <c r="B13" s="52"/>
      <c r="C13" s="53" t="s">
        <v>81</v>
      </c>
      <c r="D13" s="16">
        <v>0</v>
      </c>
      <c r="E13" s="17">
        <v>0</v>
      </c>
      <c r="F13" s="16">
        <v>0</v>
      </c>
      <c r="G13" s="17">
        <v>0</v>
      </c>
      <c r="H13" s="18"/>
      <c r="I13" s="16">
        <v>0</v>
      </c>
      <c r="J13" s="18"/>
      <c r="K13" s="16">
        <v>17</v>
      </c>
      <c r="L13" s="17">
        <v>7.2961373390557943E-2</v>
      </c>
      <c r="M13" s="16">
        <v>3</v>
      </c>
      <c r="N13" s="17">
        <v>1.5228426395939087E-2</v>
      </c>
      <c r="O13" s="18">
        <v>4.666666666666667</v>
      </c>
    </row>
    <row r="14" spans="2:15" ht="14.5" thickBot="1">
      <c r="B14" s="52"/>
      <c r="C14" s="54" t="s">
        <v>14</v>
      </c>
      <c r="D14" s="12">
        <v>0</v>
      </c>
      <c r="E14" s="13">
        <v>0</v>
      </c>
      <c r="F14" s="12">
        <v>1</v>
      </c>
      <c r="G14" s="13">
        <v>2.3809523809523808E-2</v>
      </c>
      <c r="H14" s="14">
        <v>-1</v>
      </c>
      <c r="I14" s="12">
        <v>0</v>
      </c>
      <c r="J14" s="14"/>
      <c r="K14" s="12">
        <v>9</v>
      </c>
      <c r="L14" s="13">
        <v>3.8626609442060089E-2</v>
      </c>
      <c r="M14" s="12">
        <v>2</v>
      </c>
      <c r="N14" s="13">
        <v>1.015228426395939E-2</v>
      </c>
      <c r="O14" s="14">
        <v>3.5</v>
      </c>
    </row>
    <row r="15" spans="2:15" ht="14.5" thickBot="1">
      <c r="B15" s="52"/>
      <c r="C15" s="55" t="s">
        <v>110</v>
      </c>
      <c r="D15" s="16">
        <v>2</v>
      </c>
      <c r="E15" s="17">
        <v>3.7735849056603772E-2</v>
      </c>
      <c r="F15" s="16">
        <v>0</v>
      </c>
      <c r="G15" s="17">
        <v>0</v>
      </c>
      <c r="H15" s="18"/>
      <c r="I15" s="16">
        <v>4</v>
      </c>
      <c r="J15" s="18">
        <v>-0.5</v>
      </c>
      <c r="K15" s="16">
        <v>8</v>
      </c>
      <c r="L15" s="17">
        <v>3.4334763948497854E-2</v>
      </c>
      <c r="M15" s="16">
        <v>8</v>
      </c>
      <c r="N15" s="17">
        <v>4.060913705583756E-2</v>
      </c>
      <c r="O15" s="18">
        <v>0</v>
      </c>
    </row>
    <row r="16" spans="2:15" ht="14.5" thickBot="1">
      <c r="B16" s="52"/>
      <c r="C16" s="11" t="s">
        <v>4</v>
      </c>
      <c r="D16" s="12">
        <v>3</v>
      </c>
      <c r="E16" s="13">
        <v>5.6603773584905662E-2</v>
      </c>
      <c r="F16" s="12">
        <v>2</v>
      </c>
      <c r="G16" s="13">
        <v>4.7619047619047616E-2</v>
      </c>
      <c r="H16" s="14">
        <v>0.5</v>
      </c>
      <c r="I16" s="12">
        <v>0</v>
      </c>
      <c r="J16" s="14"/>
      <c r="K16" s="12">
        <v>7</v>
      </c>
      <c r="L16" s="13">
        <v>3.0042918454935622E-2</v>
      </c>
      <c r="M16" s="12">
        <v>6</v>
      </c>
      <c r="N16" s="13">
        <v>3.0456852791878174E-2</v>
      </c>
      <c r="O16" s="14">
        <v>0.16666666666666674</v>
      </c>
    </row>
    <row r="17" spans="2:15" ht="14.5" thickBot="1">
      <c r="B17" s="52"/>
      <c r="C17" s="55" t="s">
        <v>37</v>
      </c>
      <c r="D17" s="16">
        <v>5</v>
      </c>
      <c r="E17" s="17">
        <v>9.4339622641509441E-2</v>
      </c>
      <c r="F17" s="16">
        <v>7</v>
      </c>
      <c r="G17" s="17">
        <v>0.16666666666666666</v>
      </c>
      <c r="H17" s="18">
        <v>-0.2857142857142857</v>
      </c>
      <c r="I17" s="16">
        <v>13</v>
      </c>
      <c r="J17" s="18">
        <v>0.26530612244897961</v>
      </c>
      <c r="K17" s="16">
        <v>42</v>
      </c>
      <c r="L17" s="17">
        <v>0.18025751072961374</v>
      </c>
      <c r="M17" s="16">
        <v>52</v>
      </c>
      <c r="N17" s="17">
        <v>0.26395939086294418</v>
      </c>
      <c r="O17" s="18">
        <v>-0.19230769230769229</v>
      </c>
    </row>
    <row r="18" spans="2:15" ht="14.5" thickBot="1">
      <c r="B18" s="19" t="s">
        <v>41</v>
      </c>
      <c r="C18" s="19" t="s">
        <v>38</v>
      </c>
      <c r="D18" s="20">
        <v>53</v>
      </c>
      <c r="E18" s="21">
        <v>1</v>
      </c>
      <c r="F18" s="20">
        <v>42</v>
      </c>
      <c r="G18" s="21">
        <v>1</v>
      </c>
      <c r="H18" s="22">
        <v>0.26190476190476186</v>
      </c>
      <c r="I18" s="20">
        <v>49</v>
      </c>
      <c r="J18" s="21">
        <v>8.163265306122458E-2</v>
      </c>
      <c r="K18" s="20">
        <v>233</v>
      </c>
      <c r="L18" s="21">
        <v>1</v>
      </c>
      <c r="M18" s="20">
        <v>197</v>
      </c>
      <c r="N18" s="21">
        <v>1</v>
      </c>
      <c r="O18" s="22">
        <v>0.18274111675126914</v>
      </c>
    </row>
    <row r="19" spans="2:15" ht="14.5" thickBot="1">
      <c r="B19" s="51"/>
      <c r="C19" s="11" t="s">
        <v>11</v>
      </c>
      <c r="D19" s="12">
        <v>690</v>
      </c>
      <c r="E19" s="13">
        <v>0.2344546381243629</v>
      </c>
      <c r="F19" s="12">
        <v>534</v>
      </c>
      <c r="G19" s="13">
        <v>0.21751527494908351</v>
      </c>
      <c r="H19" s="14">
        <v>0.2921348314606742</v>
      </c>
      <c r="I19" s="12">
        <v>638</v>
      </c>
      <c r="J19" s="14">
        <v>8.1504702194357348E-2</v>
      </c>
      <c r="K19" s="12">
        <v>2956</v>
      </c>
      <c r="L19" s="13">
        <v>0.20200915738399508</v>
      </c>
      <c r="M19" s="12">
        <v>2503</v>
      </c>
      <c r="N19" s="13">
        <v>0.22142604387827317</v>
      </c>
      <c r="O19" s="14">
        <v>0.18098282061526172</v>
      </c>
    </row>
    <row r="20" spans="2:15" ht="14.5" thickBot="1">
      <c r="B20" s="52"/>
      <c r="C20" s="15" t="s">
        <v>13</v>
      </c>
      <c r="D20" s="16">
        <v>483</v>
      </c>
      <c r="E20" s="17">
        <v>0.16411824668705402</v>
      </c>
      <c r="F20" s="16">
        <v>464</v>
      </c>
      <c r="G20" s="17">
        <v>0.1890020366598778</v>
      </c>
      <c r="H20" s="18">
        <v>4.094827586206895E-2</v>
      </c>
      <c r="I20" s="16">
        <v>679</v>
      </c>
      <c r="J20" s="18">
        <v>-0.28865979381443296</v>
      </c>
      <c r="K20" s="16">
        <v>2772</v>
      </c>
      <c r="L20" s="17">
        <v>0.18943483906239322</v>
      </c>
      <c r="M20" s="16">
        <v>2515</v>
      </c>
      <c r="N20" s="17">
        <v>0.22248761500353856</v>
      </c>
      <c r="O20" s="18">
        <v>0.1021868787276341</v>
      </c>
    </row>
    <row r="21" spans="2:15" ht="14.5" thickBot="1">
      <c r="B21" s="52"/>
      <c r="C21" s="11" t="s">
        <v>12</v>
      </c>
      <c r="D21" s="12">
        <v>582</v>
      </c>
      <c r="E21" s="13">
        <v>0.19775739041794088</v>
      </c>
      <c r="F21" s="12">
        <v>314</v>
      </c>
      <c r="G21" s="13">
        <v>0.12790224032586558</v>
      </c>
      <c r="H21" s="14">
        <v>0.85350318471337583</v>
      </c>
      <c r="I21" s="12">
        <v>674</v>
      </c>
      <c r="J21" s="14">
        <v>-0.13649851632047483</v>
      </c>
      <c r="K21" s="12">
        <v>2536</v>
      </c>
      <c r="L21" s="13">
        <v>0.17330690904120824</v>
      </c>
      <c r="M21" s="12">
        <v>1367</v>
      </c>
      <c r="N21" s="13">
        <v>0.120930644019816</v>
      </c>
      <c r="O21" s="14">
        <v>0.85515727871250924</v>
      </c>
    </row>
    <row r="22" spans="2:15" ht="14.5" thickBot="1">
      <c r="B22" s="52"/>
      <c r="C22" s="53" t="s">
        <v>4</v>
      </c>
      <c r="D22" s="16">
        <v>401</v>
      </c>
      <c r="E22" s="17">
        <v>0.13625552157662249</v>
      </c>
      <c r="F22" s="16">
        <v>414</v>
      </c>
      <c r="G22" s="17">
        <v>0.16863543788187374</v>
      </c>
      <c r="H22" s="18">
        <v>-3.1400966183574908E-2</v>
      </c>
      <c r="I22" s="16">
        <v>537</v>
      </c>
      <c r="J22" s="18">
        <v>-0.25325884543761634</v>
      </c>
      <c r="K22" s="16">
        <v>2155</v>
      </c>
      <c r="L22" s="17">
        <v>0.14726986947310872</v>
      </c>
      <c r="M22" s="16">
        <v>1540</v>
      </c>
      <c r="N22" s="17">
        <v>0.13623496107572541</v>
      </c>
      <c r="O22" s="18">
        <v>0.39935064935064934</v>
      </c>
    </row>
    <row r="23" spans="2:15" ht="14.5" thickBot="1">
      <c r="B23" s="52"/>
      <c r="C23" s="54" t="s">
        <v>3</v>
      </c>
      <c r="D23" s="12">
        <v>391</v>
      </c>
      <c r="E23" s="13">
        <v>0.13285762827047232</v>
      </c>
      <c r="F23" s="12">
        <v>435</v>
      </c>
      <c r="G23" s="13">
        <v>0.17718940936863545</v>
      </c>
      <c r="H23" s="14">
        <v>-0.10114942528735638</v>
      </c>
      <c r="I23" s="12">
        <v>450</v>
      </c>
      <c r="J23" s="14">
        <v>-0.13111111111111107</v>
      </c>
      <c r="K23" s="12">
        <v>2106</v>
      </c>
      <c r="L23" s="13">
        <v>0.14392127383311693</v>
      </c>
      <c r="M23" s="12">
        <v>1716</v>
      </c>
      <c r="N23" s="13">
        <v>0.15180467091295116</v>
      </c>
      <c r="O23" s="14">
        <v>0.22727272727272729</v>
      </c>
    </row>
    <row r="24" spans="2:15" ht="14.5" thickBot="1">
      <c r="B24" s="52"/>
      <c r="C24" s="55" t="s">
        <v>14</v>
      </c>
      <c r="D24" s="16">
        <v>182</v>
      </c>
      <c r="E24" s="17">
        <v>6.1841658171933399E-2</v>
      </c>
      <c r="F24" s="16">
        <v>138</v>
      </c>
      <c r="G24" s="17">
        <v>5.621181262729124E-2</v>
      </c>
      <c r="H24" s="18">
        <v>0.31884057971014501</v>
      </c>
      <c r="I24" s="16">
        <v>210</v>
      </c>
      <c r="J24" s="18">
        <v>-0.1333333333333333</v>
      </c>
      <c r="K24" s="16">
        <v>1130</v>
      </c>
      <c r="L24" s="17">
        <v>7.722271577940272E-2</v>
      </c>
      <c r="M24" s="16">
        <v>737</v>
      </c>
      <c r="N24" s="17">
        <v>6.5198159943382877E-2</v>
      </c>
      <c r="O24" s="18">
        <v>0.53324287652645852</v>
      </c>
    </row>
    <row r="25" spans="2:15" ht="14.5" thickBot="1">
      <c r="B25" s="52"/>
      <c r="C25" s="11" t="s">
        <v>15</v>
      </c>
      <c r="D25" s="12">
        <v>183</v>
      </c>
      <c r="E25" s="13">
        <v>6.218144750254842E-2</v>
      </c>
      <c r="F25" s="12">
        <v>136</v>
      </c>
      <c r="G25" s="13">
        <v>5.5397148676171078E-2</v>
      </c>
      <c r="H25" s="14">
        <v>0.34558823529411775</v>
      </c>
      <c r="I25" s="12">
        <v>197</v>
      </c>
      <c r="J25" s="14">
        <v>-7.1065989847715727E-2</v>
      </c>
      <c r="K25" s="12">
        <v>813</v>
      </c>
      <c r="L25" s="13">
        <v>5.5559352149251694E-2</v>
      </c>
      <c r="M25" s="12">
        <v>730</v>
      </c>
      <c r="N25" s="13">
        <v>6.4578910120311389E-2</v>
      </c>
      <c r="O25" s="14">
        <v>0.11369863013698622</v>
      </c>
    </row>
    <row r="26" spans="2:15" ht="14.5" thickBot="1">
      <c r="B26" s="52"/>
      <c r="C26" s="55" t="s">
        <v>62</v>
      </c>
      <c r="D26" s="16">
        <v>17</v>
      </c>
      <c r="E26" s="17">
        <v>5.7764186204553175E-3</v>
      </c>
      <c r="F26" s="16">
        <v>8</v>
      </c>
      <c r="G26" s="17">
        <v>3.2586558044806519E-3</v>
      </c>
      <c r="H26" s="18">
        <v>1.125</v>
      </c>
      <c r="I26" s="16">
        <v>22</v>
      </c>
      <c r="J26" s="18">
        <v>-0.22727272727272729</v>
      </c>
      <c r="K26" s="16">
        <v>107</v>
      </c>
      <c r="L26" s="17">
        <v>7.312239458757603E-3</v>
      </c>
      <c r="M26" s="16">
        <v>118</v>
      </c>
      <c r="N26" s="17">
        <v>1.0438782731776362E-2</v>
      </c>
      <c r="O26" s="18">
        <v>-9.3220338983050821E-2</v>
      </c>
    </row>
    <row r="27" spans="2:15" ht="14.5" thickBot="1">
      <c r="B27" s="56"/>
      <c r="C27" s="11" t="s">
        <v>37</v>
      </c>
      <c r="D27" s="12">
        <f>+D28-SUM(D19:D26)</f>
        <v>14</v>
      </c>
      <c r="E27" s="13">
        <f>+E28-SUM(E19:E26)</f>
        <v>4.7570506286103154E-3</v>
      </c>
      <c r="F27" s="12">
        <f>+F28-SUM(F19:F26)</f>
        <v>12</v>
      </c>
      <c r="G27" s="13">
        <f>+G28-SUM(G19:G26)</f>
        <v>4.8879837067208332E-3</v>
      </c>
      <c r="H27" s="14">
        <f>+D27/F27-1</f>
        <v>0.16666666666666674</v>
      </c>
      <c r="I27" s="12">
        <f>+I28-SUM(I20:I26)</f>
        <v>650</v>
      </c>
      <c r="J27" s="14">
        <f>+D27/I27-1</f>
        <v>-0.97846153846153849</v>
      </c>
      <c r="K27" s="12">
        <f>+K28-SUM(K19:K26)</f>
        <v>58</v>
      </c>
      <c r="L27" s="13">
        <f>+L28-SUM(L19:L26)</f>
        <v>3.9636438187657941E-3</v>
      </c>
      <c r="M27" s="12">
        <f>+M28-SUM(M19:M26)</f>
        <v>78</v>
      </c>
      <c r="N27" s="13">
        <f>+N28-SUM(N19:N26)</f>
        <v>6.9002123142252181E-3</v>
      </c>
      <c r="O27" s="14">
        <f>+K27/M27-1</f>
        <v>-0.25641025641025639</v>
      </c>
    </row>
    <row r="28" spans="2:15" ht="14.5" thickBot="1">
      <c r="B28" s="19" t="s">
        <v>42</v>
      </c>
      <c r="C28" s="19" t="s">
        <v>38</v>
      </c>
      <c r="D28" s="20">
        <v>2943</v>
      </c>
      <c r="E28" s="21">
        <v>1</v>
      </c>
      <c r="F28" s="20">
        <v>2455</v>
      </c>
      <c r="G28" s="21">
        <v>1</v>
      </c>
      <c r="H28" s="22">
        <v>0.1987780040733198</v>
      </c>
      <c r="I28" s="20">
        <v>3419</v>
      </c>
      <c r="J28" s="21">
        <v>-0.13922199473530272</v>
      </c>
      <c r="K28" s="20">
        <v>14633</v>
      </c>
      <c r="L28" s="21">
        <v>1</v>
      </c>
      <c r="M28" s="20">
        <v>11304</v>
      </c>
      <c r="N28" s="21">
        <v>1</v>
      </c>
      <c r="O28" s="22">
        <v>0.29449752300070764</v>
      </c>
    </row>
    <row r="29" spans="2:15" ht="14.5" thickBot="1">
      <c r="B29" s="19" t="s">
        <v>52</v>
      </c>
      <c r="C29" s="19" t="s">
        <v>38</v>
      </c>
      <c r="D29" s="20">
        <v>3</v>
      </c>
      <c r="E29" s="21">
        <v>1</v>
      </c>
      <c r="F29" s="20">
        <v>2</v>
      </c>
      <c r="G29" s="21">
        <v>1</v>
      </c>
      <c r="H29" s="22">
        <v>0.5</v>
      </c>
      <c r="I29" s="20">
        <v>1</v>
      </c>
      <c r="J29" s="21">
        <v>2</v>
      </c>
      <c r="K29" s="20">
        <v>12</v>
      </c>
      <c r="L29" s="21">
        <v>1</v>
      </c>
      <c r="M29" s="20">
        <v>8</v>
      </c>
      <c r="N29" s="21">
        <v>1</v>
      </c>
      <c r="O29" s="22">
        <v>0.5</v>
      </c>
    </row>
    <row r="30" spans="2:15" ht="14.5" thickBot="1">
      <c r="B30" s="115"/>
      <c r="C30" s="116" t="s">
        <v>38</v>
      </c>
      <c r="D30" s="23">
        <v>2999</v>
      </c>
      <c r="E30" s="24">
        <v>1</v>
      </c>
      <c r="F30" s="23">
        <v>2499</v>
      </c>
      <c r="G30" s="24">
        <v>1</v>
      </c>
      <c r="H30" s="25">
        <v>0.20008003201280511</v>
      </c>
      <c r="I30" s="23">
        <v>3469</v>
      </c>
      <c r="J30" s="25">
        <v>-0.13548573075814352</v>
      </c>
      <c r="K30" s="23">
        <v>14878</v>
      </c>
      <c r="L30" s="24">
        <v>1</v>
      </c>
      <c r="M30" s="23">
        <v>11509</v>
      </c>
      <c r="N30" s="24">
        <v>1</v>
      </c>
      <c r="O30" s="25">
        <v>0.29272743070640361</v>
      </c>
    </row>
    <row r="31" spans="2:15" ht="14.4" customHeight="1">
      <c r="B31" s="67" t="s">
        <v>64</v>
      </c>
      <c r="C31" s="26"/>
      <c r="D31" s="1"/>
      <c r="E31" s="1"/>
      <c r="F31" s="1"/>
      <c r="G31" s="1"/>
    </row>
    <row r="32" spans="2:15">
      <c r="B32" s="68" t="s">
        <v>65</v>
      </c>
      <c r="C32" s="1"/>
      <c r="D32" s="1"/>
      <c r="E32" s="1"/>
      <c r="F32" s="1"/>
      <c r="G32" s="1"/>
    </row>
    <row r="33" spans="2:15" ht="14.25" customHeight="1">
      <c r="B33" s="28"/>
      <c r="C33" s="28"/>
      <c r="D33" s="28"/>
      <c r="E33" s="28"/>
      <c r="F33" s="28"/>
      <c r="G33" s="28"/>
      <c r="H33" s="28"/>
      <c r="I33" s="28"/>
      <c r="J33" s="28"/>
    </row>
    <row r="34" spans="2:15">
      <c r="B34" s="28"/>
      <c r="C34" s="28"/>
      <c r="D34" s="28"/>
      <c r="E34" s="28"/>
      <c r="F34" s="28"/>
      <c r="G34" s="28"/>
      <c r="H34" s="28"/>
      <c r="I34" s="28"/>
      <c r="J34" s="28"/>
    </row>
    <row r="35" spans="2:15">
      <c r="B35" s="94" t="s">
        <v>43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</row>
    <row r="36" spans="2:15" ht="15" customHeight="1" thickBot="1">
      <c r="B36" s="95" t="s">
        <v>44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</row>
    <row r="37" spans="2:15" ht="14.4" customHeight="1">
      <c r="B37" s="125" t="s">
        <v>29</v>
      </c>
      <c r="C37" s="127" t="s">
        <v>1</v>
      </c>
      <c r="D37" s="129" t="s">
        <v>116</v>
      </c>
      <c r="E37" s="104"/>
      <c r="F37" s="104"/>
      <c r="G37" s="104"/>
      <c r="H37" s="103"/>
      <c r="I37" s="102" t="s">
        <v>106</v>
      </c>
      <c r="J37" s="103"/>
      <c r="K37" s="102" t="s">
        <v>118</v>
      </c>
      <c r="L37" s="104"/>
      <c r="M37" s="104"/>
      <c r="N37" s="104"/>
      <c r="O37" s="105"/>
    </row>
    <row r="38" spans="2:15" ht="14.4" customHeight="1" thickBot="1">
      <c r="B38" s="126"/>
      <c r="C38" s="128"/>
      <c r="D38" s="113" t="s">
        <v>117</v>
      </c>
      <c r="E38" s="107"/>
      <c r="F38" s="107"/>
      <c r="G38" s="107"/>
      <c r="H38" s="114"/>
      <c r="I38" s="106" t="s">
        <v>107</v>
      </c>
      <c r="J38" s="114"/>
      <c r="K38" s="106" t="s">
        <v>119</v>
      </c>
      <c r="L38" s="107"/>
      <c r="M38" s="107"/>
      <c r="N38" s="107"/>
      <c r="O38" s="108"/>
    </row>
    <row r="39" spans="2:15" ht="14.4" customHeight="1">
      <c r="B39" s="126"/>
      <c r="C39" s="128"/>
      <c r="D39" s="109">
        <v>2026</v>
      </c>
      <c r="E39" s="110"/>
      <c r="F39" s="109">
        <v>2025</v>
      </c>
      <c r="G39" s="110"/>
      <c r="H39" s="98" t="s">
        <v>30</v>
      </c>
      <c r="I39" s="100">
        <v>2026</v>
      </c>
      <c r="J39" s="100" t="s">
        <v>108</v>
      </c>
      <c r="K39" s="109">
        <v>2026</v>
      </c>
      <c r="L39" s="110"/>
      <c r="M39" s="109">
        <v>2025</v>
      </c>
      <c r="N39" s="110"/>
      <c r="O39" s="98" t="s">
        <v>30</v>
      </c>
    </row>
    <row r="40" spans="2:15" ht="14.4" customHeight="1" thickBot="1">
      <c r="B40" s="119" t="s">
        <v>29</v>
      </c>
      <c r="C40" s="121" t="s">
        <v>32</v>
      </c>
      <c r="D40" s="111"/>
      <c r="E40" s="112"/>
      <c r="F40" s="111"/>
      <c r="G40" s="112"/>
      <c r="H40" s="99"/>
      <c r="I40" s="101"/>
      <c r="J40" s="101"/>
      <c r="K40" s="111"/>
      <c r="L40" s="112"/>
      <c r="M40" s="111"/>
      <c r="N40" s="112"/>
      <c r="O40" s="99"/>
    </row>
    <row r="41" spans="2:15" ht="14.4" customHeight="1">
      <c r="B41" s="119"/>
      <c r="C41" s="121"/>
      <c r="D41" s="4" t="s">
        <v>33</v>
      </c>
      <c r="E41" s="5" t="s">
        <v>2</v>
      </c>
      <c r="F41" s="4" t="s">
        <v>33</v>
      </c>
      <c r="G41" s="5" t="s">
        <v>2</v>
      </c>
      <c r="H41" s="96" t="s">
        <v>34</v>
      </c>
      <c r="I41" s="6" t="s">
        <v>33</v>
      </c>
      <c r="J41" s="123" t="s">
        <v>109</v>
      </c>
      <c r="K41" s="4" t="s">
        <v>33</v>
      </c>
      <c r="L41" s="5" t="s">
        <v>2</v>
      </c>
      <c r="M41" s="4" t="s">
        <v>33</v>
      </c>
      <c r="N41" s="5" t="s">
        <v>2</v>
      </c>
      <c r="O41" s="96" t="s">
        <v>34</v>
      </c>
    </row>
    <row r="42" spans="2:15" ht="14.4" customHeight="1" thickBot="1">
      <c r="B42" s="120"/>
      <c r="C42" s="122"/>
      <c r="D42" s="7" t="s">
        <v>35</v>
      </c>
      <c r="E42" s="8" t="s">
        <v>36</v>
      </c>
      <c r="F42" s="7" t="s">
        <v>35</v>
      </c>
      <c r="G42" s="8" t="s">
        <v>36</v>
      </c>
      <c r="H42" s="97"/>
      <c r="I42" s="9" t="s">
        <v>35</v>
      </c>
      <c r="J42" s="124"/>
      <c r="K42" s="7" t="s">
        <v>35</v>
      </c>
      <c r="L42" s="8" t="s">
        <v>36</v>
      </c>
      <c r="M42" s="7" t="s">
        <v>35</v>
      </c>
      <c r="N42" s="8" t="s">
        <v>36</v>
      </c>
      <c r="O42" s="97"/>
    </row>
    <row r="43" spans="2:15" ht="14.4" hidden="1" customHeight="1" thickBot="1">
      <c r="B43" s="51"/>
      <c r="C43" s="11" t="s">
        <v>15</v>
      </c>
      <c r="D43" s="12"/>
      <c r="E43" s="13"/>
      <c r="F43" s="12"/>
      <c r="G43" s="13"/>
      <c r="H43" s="14"/>
      <c r="I43" s="12"/>
      <c r="J43" s="14"/>
    </row>
    <row r="44" spans="2:15" ht="14.5" thickBot="1">
      <c r="B44" s="19" t="s">
        <v>41</v>
      </c>
      <c r="C44" s="19" t="s">
        <v>38</v>
      </c>
      <c r="D44" s="20"/>
      <c r="E44" s="21"/>
      <c r="F44" s="20"/>
      <c r="G44" s="21"/>
      <c r="H44" s="22"/>
      <c r="I44" s="20"/>
      <c r="J44" s="21"/>
      <c r="K44" s="20"/>
      <c r="L44" s="21"/>
      <c r="M44" s="20"/>
      <c r="N44" s="21"/>
      <c r="O44" s="22"/>
    </row>
    <row r="45" spans="2:15" ht="14.5" thickBot="1">
      <c r="B45" s="51"/>
      <c r="C45" s="11" t="s">
        <v>11</v>
      </c>
      <c r="D45" s="12">
        <v>610</v>
      </c>
      <c r="E45" s="13">
        <v>0.27452745274527451</v>
      </c>
      <c r="F45" s="12">
        <v>445</v>
      </c>
      <c r="G45" s="13">
        <v>0.25</v>
      </c>
      <c r="H45" s="14">
        <v>0.3707865168539326</v>
      </c>
      <c r="I45" s="12">
        <v>559</v>
      </c>
      <c r="J45" s="14">
        <v>9.1234347048300579E-2</v>
      </c>
      <c r="K45" s="12">
        <v>2603</v>
      </c>
      <c r="L45" s="13">
        <v>0.22982518099947025</v>
      </c>
      <c r="M45" s="12">
        <v>2117</v>
      </c>
      <c r="N45" s="13">
        <v>0.2525047709923664</v>
      </c>
      <c r="O45" s="14">
        <v>0.2295701464336326</v>
      </c>
    </row>
    <row r="46" spans="2:15" ht="14.5" thickBot="1">
      <c r="B46" s="52"/>
      <c r="C46" s="15" t="s">
        <v>13</v>
      </c>
      <c r="D46" s="16">
        <v>333</v>
      </c>
      <c r="E46" s="17">
        <v>0.14986498649864988</v>
      </c>
      <c r="F46" s="16">
        <v>363</v>
      </c>
      <c r="G46" s="17">
        <v>0.20393258426966293</v>
      </c>
      <c r="H46" s="18">
        <v>-8.2644628099173501E-2</v>
      </c>
      <c r="I46" s="16">
        <v>570</v>
      </c>
      <c r="J46" s="18">
        <v>-0.41578947368421049</v>
      </c>
      <c r="K46" s="16">
        <v>2189</v>
      </c>
      <c r="L46" s="17">
        <v>0.19327211725233975</v>
      </c>
      <c r="M46" s="16">
        <v>2043</v>
      </c>
      <c r="N46" s="17">
        <v>0.24367843511450382</v>
      </c>
      <c r="O46" s="18">
        <v>7.1463534018600061E-2</v>
      </c>
    </row>
    <row r="47" spans="2:15" ht="15" customHeight="1" thickBot="1">
      <c r="B47" s="52"/>
      <c r="C47" s="11" t="s">
        <v>12</v>
      </c>
      <c r="D47" s="12">
        <v>496</v>
      </c>
      <c r="E47" s="13">
        <v>0.22322232223222321</v>
      </c>
      <c r="F47" s="12">
        <v>189</v>
      </c>
      <c r="G47" s="13">
        <v>0.10617977528089888</v>
      </c>
      <c r="H47" s="14">
        <v>1.6243386243386242</v>
      </c>
      <c r="I47" s="12">
        <v>597</v>
      </c>
      <c r="J47" s="14">
        <v>-0.16917922948073705</v>
      </c>
      <c r="K47" s="12">
        <v>2137</v>
      </c>
      <c r="L47" s="13">
        <v>0.18868091117782093</v>
      </c>
      <c r="M47" s="12">
        <v>920</v>
      </c>
      <c r="N47" s="13">
        <v>0.10973282442748092</v>
      </c>
      <c r="O47" s="14">
        <v>1.3228260869565216</v>
      </c>
    </row>
    <row r="48" spans="2:15" ht="14.5" thickBot="1">
      <c r="B48" s="52"/>
      <c r="C48" s="53" t="s">
        <v>3</v>
      </c>
      <c r="D48" s="16">
        <v>325</v>
      </c>
      <c r="E48" s="17">
        <v>0.14626462646264626</v>
      </c>
      <c r="F48" s="16">
        <v>382</v>
      </c>
      <c r="G48" s="17">
        <v>0.21460674157303372</v>
      </c>
      <c r="H48" s="18">
        <v>-0.14921465968586389</v>
      </c>
      <c r="I48" s="16">
        <v>381</v>
      </c>
      <c r="J48" s="18">
        <v>-0.14698162729658792</v>
      </c>
      <c r="K48" s="16">
        <v>1776</v>
      </c>
      <c r="L48" s="17">
        <v>0.15680734592971923</v>
      </c>
      <c r="M48" s="16">
        <v>1487</v>
      </c>
      <c r="N48" s="17">
        <v>0.17736164122137404</v>
      </c>
      <c r="O48" s="18">
        <v>0.19435104236718215</v>
      </c>
    </row>
    <row r="49" spans="2:15" ht="15" customHeight="1" thickBot="1">
      <c r="B49" s="52"/>
      <c r="C49" s="54" t="s">
        <v>4</v>
      </c>
      <c r="D49" s="12">
        <v>282</v>
      </c>
      <c r="E49" s="13">
        <v>0.12691269126912691</v>
      </c>
      <c r="F49" s="12">
        <v>268</v>
      </c>
      <c r="G49" s="13">
        <v>0.15056179775280898</v>
      </c>
      <c r="H49" s="14">
        <v>5.2238805970149294E-2</v>
      </c>
      <c r="I49" s="12">
        <v>355</v>
      </c>
      <c r="J49" s="14">
        <v>-0.20563380281690136</v>
      </c>
      <c r="K49" s="12">
        <v>1544</v>
      </c>
      <c r="L49" s="13">
        <v>0.13632350344340455</v>
      </c>
      <c r="M49" s="12">
        <v>993</v>
      </c>
      <c r="N49" s="13">
        <v>0.1184398854961832</v>
      </c>
      <c r="O49" s="14">
        <v>0.55488418932527694</v>
      </c>
    </row>
    <row r="50" spans="2:15" ht="14.5" thickBot="1">
      <c r="B50" s="52"/>
      <c r="C50" s="55" t="s">
        <v>14</v>
      </c>
      <c r="D50" s="16">
        <v>144</v>
      </c>
      <c r="E50" s="17">
        <v>6.480648064806481E-2</v>
      </c>
      <c r="F50" s="16">
        <v>114</v>
      </c>
      <c r="G50" s="17">
        <v>6.4044943820224715E-2</v>
      </c>
      <c r="H50" s="18">
        <v>0.26315789473684204</v>
      </c>
      <c r="I50" s="16">
        <v>157</v>
      </c>
      <c r="J50" s="18">
        <v>-8.2802547770700619E-2</v>
      </c>
      <c r="K50" s="16">
        <v>882</v>
      </c>
      <c r="L50" s="17">
        <v>7.7873918417799753E-2</v>
      </c>
      <c r="M50" s="16">
        <v>579</v>
      </c>
      <c r="N50" s="17">
        <v>6.90601145038168E-2</v>
      </c>
      <c r="O50" s="18">
        <v>0.52331606217616589</v>
      </c>
    </row>
    <row r="51" spans="2:15" ht="14.5" thickBot="1">
      <c r="B51" s="52"/>
      <c r="C51" s="11" t="s">
        <v>62</v>
      </c>
      <c r="D51" s="12">
        <v>17</v>
      </c>
      <c r="E51" s="13">
        <v>7.6507650765076504E-3</v>
      </c>
      <c r="F51" s="12">
        <v>8</v>
      </c>
      <c r="G51" s="13">
        <v>4.4943820224719105E-3</v>
      </c>
      <c r="H51" s="14">
        <v>1.125</v>
      </c>
      <c r="I51" s="12">
        <v>21</v>
      </c>
      <c r="J51" s="14">
        <v>-0.19047619047619047</v>
      </c>
      <c r="K51" s="12">
        <v>106</v>
      </c>
      <c r="L51" s="13">
        <v>9.3589969980575668E-3</v>
      </c>
      <c r="M51" s="12">
        <v>116</v>
      </c>
      <c r="N51" s="13">
        <v>1.383587786259542E-2</v>
      </c>
      <c r="O51" s="14">
        <v>-8.6206896551724088E-2</v>
      </c>
    </row>
    <row r="52" spans="2:15" ht="14.5" thickBot="1">
      <c r="B52" s="52"/>
      <c r="C52" s="55" t="s">
        <v>15</v>
      </c>
      <c r="D52" s="16">
        <v>15</v>
      </c>
      <c r="E52" s="17">
        <v>6.7506750675067504E-3</v>
      </c>
      <c r="F52" s="16">
        <v>11</v>
      </c>
      <c r="G52" s="17">
        <v>6.1797752808988764E-3</v>
      </c>
      <c r="H52" s="18">
        <v>0.36363636363636354</v>
      </c>
      <c r="I52" s="16">
        <v>28</v>
      </c>
      <c r="J52" s="18">
        <v>-0.4642857142857143</v>
      </c>
      <c r="K52" s="16">
        <v>89</v>
      </c>
      <c r="L52" s="17">
        <v>7.8580257813879572E-3</v>
      </c>
      <c r="M52" s="16">
        <v>129</v>
      </c>
      <c r="N52" s="17">
        <v>1.5386450381679389E-2</v>
      </c>
      <c r="O52" s="18">
        <v>-0.31007751937984496</v>
      </c>
    </row>
    <row r="53" spans="2:15" ht="14.5" thickBot="1">
      <c r="B53" s="56"/>
      <c r="C53" s="11" t="s">
        <v>37</v>
      </c>
      <c r="D53" s="12">
        <v>0</v>
      </c>
      <c r="E53" s="13">
        <v>0</v>
      </c>
      <c r="F53" s="12">
        <v>0</v>
      </c>
      <c r="G53" s="13">
        <v>0</v>
      </c>
      <c r="H53" s="14"/>
      <c r="I53" s="12">
        <v>0</v>
      </c>
      <c r="J53" s="14"/>
      <c r="K53" s="12">
        <v>0</v>
      </c>
      <c r="L53" s="13">
        <v>0</v>
      </c>
      <c r="M53" s="12">
        <v>0</v>
      </c>
      <c r="N53" s="13">
        <v>0</v>
      </c>
      <c r="O53" s="14"/>
    </row>
    <row r="54" spans="2:15" ht="14.5" thickBot="1">
      <c r="B54" s="19" t="s">
        <v>42</v>
      </c>
      <c r="C54" s="19" t="s">
        <v>38</v>
      </c>
      <c r="D54" s="20">
        <v>2222</v>
      </c>
      <c r="E54" s="21">
        <v>1</v>
      </c>
      <c r="F54" s="20">
        <v>1780</v>
      </c>
      <c r="G54" s="21">
        <v>1</v>
      </c>
      <c r="H54" s="22">
        <v>0.24831460674157313</v>
      </c>
      <c r="I54" s="20">
        <v>2668</v>
      </c>
      <c r="J54" s="21">
        <v>-0.16716641679160416</v>
      </c>
      <c r="K54" s="20">
        <v>11326</v>
      </c>
      <c r="L54" s="21">
        <v>1</v>
      </c>
      <c r="M54" s="20">
        <v>8384</v>
      </c>
      <c r="N54" s="21">
        <v>1</v>
      </c>
      <c r="O54" s="22">
        <v>0.35090648854961826</v>
      </c>
    </row>
    <row r="55" spans="2:15" ht="14.5" thickBot="1">
      <c r="B55" s="19" t="s">
        <v>52</v>
      </c>
      <c r="C55" s="19" t="s">
        <v>38</v>
      </c>
      <c r="D55" s="20">
        <v>3</v>
      </c>
      <c r="E55" s="21">
        <v>1</v>
      </c>
      <c r="F55" s="20">
        <v>1</v>
      </c>
      <c r="G55" s="21">
        <v>1</v>
      </c>
      <c r="H55" s="22">
        <v>2</v>
      </c>
      <c r="I55" s="20">
        <v>1</v>
      </c>
      <c r="J55" s="21">
        <v>2</v>
      </c>
      <c r="K55" s="20">
        <v>12</v>
      </c>
      <c r="L55" s="21">
        <v>1</v>
      </c>
      <c r="M55" s="20">
        <v>6</v>
      </c>
      <c r="N55" s="21">
        <v>1</v>
      </c>
      <c r="O55" s="22">
        <v>1</v>
      </c>
    </row>
    <row r="56" spans="2:15" ht="14.5" thickBot="1">
      <c r="B56" s="115"/>
      <c r="C56" s="116" t="s">
        <v>38</v>
      </c>
      <c r="D56" s="23">
        <v>2225</v>
      </c>
      <c r="E56" s="24">
        <v>1</v>
      </c>
      <c r="F56" s="23">
        <v>1781</v>
      </c>
      <c r="G56" s="24">
        <v>1</v>
      </c>
      <c r="H56" s="25">
        <v>0.24929814710836617</v>
      </c>
      <c r="I56" s="23">
        <v>2669</v>
      </c>
      <c r="J56" s="25">
        <v>-0.166354439865118</v>
      </c>
      <c r="K56" s="23">
        <v>11338</v>
      </c>
      <c r="L56" s="24">
        <v>1</v>
      </c>
      <c r="M56" s="23">
        <v>8390</v>
      </c>
      <c r="N56" s="24">
        <v>1</v>
      </c>
      <c r="O56" s="25">
        <v>0.35137067938021449</v>
      </c>
    </row>
    <row r="57" spans="2:15">
      <c r="B57" s="67" t="s">
        <v>64</v>
      </c>
      <c r="C57" s="26"/>
      <c r="D57" s="1"/>
      <c r="E57" s="1"/>
      <c r="F57" s="1"/>
      <c r="G57" s="1"/>
      <c r="H57" s="59"/>
      <c r="I57" s="59"/>
      <c r="J57" s="59"/>
    </row>
    <row r="58" spans="2:15">
      <c r="B58" s="68" t="s">
        <v>65</v>
      </c>
      <c r="C58" s="1"/>
      <c r="D58" s="1"/>
      <c r="E58" s="1"/>
      <c r="F58" s="1"/>
      <c r="G58" s="1"/>
    </row>
    <row r="60" spans="2:15">
      <c r="B60" s="94" t="s">
        <v>50</v>
      </c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</row>
    <row r="61" spans="2:15" ht="15" customHeight="1" thickBot="1">
      <c r="B61" s="95" t="s">
        <v>51</v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</row>
    <row r="62" spans="2:15">
      <c r="B62" s="125" t="s">
        <v>29</v>
      </c>
      <c r="C62" s="127" t="s">
        <v>1</v>
      </c>
      <c r="D62" s="129" t="s">
        <v>116</v>
      </c>
      <c r="E62" s="104"/>
      <c r="F62" s="104"/>
      <c r="G62" s="104"/>
      <c r="H62" s="103"/>
      <c r="I62" s="102" t="s">
        <v>106</v>
      </c>
      <c r="J62" s="103"/>
      <c r="K62" s="102" t="s">
        <v>118</v>
      </c>
      <c r="L62" s="104"/>
      <c r="M62" s="104"/>
      <c r="N62" s="104"/>
      <c r="O62" s="105"/>
    </row>
    <row r="63" spans="2:15" ht="14.5" thickBot="1">
      <c r="B63" s="126"/>
      <c r="C63" s="128"/>
      <c r="D63" s="113" t="s">
        <v>117</v>
      </c>
      <c r="E63" s="107"/>
      <c r="F63" s="107"/>
      <c r="G63" s="107"/>
      <c r="H63" s="114"/>
      <c r="I63" s="106" t="s">
        <v>107</v>
      </c>
      <c r="J63" s="114"/>
      <c r="K63" s="106" t="s">
        <v>119</v>
      </c>
      <c r="L63" s="107"/>
      <c r="M63" s="107"/>
      <c r="N63" s="107"/>
      <c r="O63" s="108"/>
    </row>
    <row r="64" spans="2:15" ht="15" customHeight="1">
      <c r="B64" s="126"/>
      <c r="C64" s="128"/>
      <c r="D64" s="109">
        <v>2026</v>
      </c>
      <c r="E64" s="110"/>
      <c r="F64" s="109">
        <v>2025</v>
      </c>
      <c r="G64" s="110"/>
      <c r="H64" s="98" t="s">
        <v>30</v>
      </c>
      <c r="I64" s="100">
        <v>2026</v>
      </c>
      <c r="J64" s="100" t="s">
        <v>108</v>
      </c>
      <c r="K64" s="109">
        <v>2026</v>
      </c>
      <c r="L64" s="110"/>
      <c r="M64" s="109">
        <v>2025</v>
      </c>
      <c r="N64" s="110"/>
      <c r="O64" s="98" t="s">
        <v>30</v>
      </c>
    </row>
    <row r="65" spans="2:15" ht="15" customHeight="1" thickBot="1">
      <c r="B65" s="119" t="s">
        <v>29</v>
      </c>
      <c r="C65" s="121" t="s">
        <v>32</v>
      </c>
      <c r="D65" s="111"/>
      <c r="E65" s="112"/>
      <c r="F65" s="111"/>
      <c r="G65" s="112"/>
      <c r="H65" s="99"/>
      <c r="I65" s="101"/>
      <c r="J65" s="101"/>
      <c r="K65" s="111"/>
      <c r="L65" s="112"/>
      <c r="M65" s="111"/>
      <c r="N65" s="112"/>
      <c r="O65" s="99"/>
    </row>
    <row r="66" spans="2:15" ht="15" customHeight="1">
      <c r="B66" s="119"/>
      <c r="C66" s="121"/>
      <c r="D66" s="4" t="s">
        <v>33</v>
      </c>
      <c r="E66" s="5" t="s">
        <v>2</v>
      </c>
      <c r="F66" s="4" t="s">
        <v>33</v>
      </c>
      <c r="G66" s="5" t="s">
        <v>2</v>
      </c>
      <c r="H66" s="96" t="s">
        <v>34</v>
      </c>
      <c r="I66" s="6" t="s">
        <v>33</v>
      </c>
      <c r="J66" s="123" t="s">
        <v>109</v>
      </c>
      <c r="K66" s="4" t="s">
        <v>33</v>
      </c>
      <c r="L66" s="5" t="s">
        <v>2</v>
      </c>
      <c r="M66" s="4" t="s">
        <v>33</v>
      </c>
      <c r="N66" s="5" t="s">
        <v>2</v>
      </c>
      <c r="O66" s="96" t="s">
        <v>34</v>
      </c>
    </row>
    <row r="67" spans="2:15" ht="26.5" thickBot="1">
      <c r="B67" s="120"/>
      <c r="C67" s="122"/>
      <c r="D67" s="7" t="s">
        <v>35</v>
      </c>
      <c r="E67" s="8" t="s">
        <v>36</v>
      </c>
      <c r="F67" s="7" t="s">
        <v>35</v>
      </c>
      <c r="G67" s="8" t="s">
        <v>36</v>
      </c>
      <c r="H67" s="97"/>
      <c r="I67" s="9" t="s">
        <v>35</v>
      </c>
      <c r="J67" s="124"/>
      <c r="K67" s="7" t="s">
        <v>35</v>
      </c>
      <c r="L67" s="8" t="s">
        <v>36</v>
      </c>
      <c r="M67" s="7" t="s">
        <v>35</v>
      </c>
      <c r="N67" s="8" t="s">
        <v>36</v>
      </c>
      <c r="O67" s="97"/>
    </row>
    <row r="68" spans="2:15">
      <c r="B68" s="51"/>
      <c r="C68" s="77" t="s">
        <v>15</v>
      </c>
      <c r="D68" s="78">
        <v>176</v>
      </c>
      <c r="E68" s="79">
        <v>0.22739018087855298</v>
      </c>
      <c r="F68" s="80">
        <v>128</v>
      </c>
      <c r="G68" s="81">
        <v>0.17827298050139276</v>
      </c>
      <c r="H68" s="82">
        <v>0.375</v>
      </c>
      <c r="I68" s="78">
        <v>173</v>
      </c>
      <c r="J68" s="83">
        <v>1.7341040462427681E-2</v>
      </c>
      <c r="K68" s="78">
        <v>755</v>
      </c>
      <c r="L68" s="79">
        <v>0.2132768361581921</v>
      </c>
      <c r="M68" s="80">
        <v>631</v>
      </c>
      <c r="N68" s="81">
        <v>0.20230843218980443</v>
      </c>
      <c r="O68" s="82">
        <v>0.19651347068145797</v>
      </c>
    </row>
    <row r="69" spans="2:15">
      <c r="B69" s="52"/>
      <c r="C69" s="84" t="s">
        <v>4</v>
      </c>
      <c r="D69" s="85">
        <v>122</v>
      </c>
      <c r="E69" s="86">
        <v>0.15762273901808785</v>
      </c>
      <c r="F69" s="87">
        <v>148</v>
      </c>
      <c r="G69" s="88">
        <v>0.20612813370473537</v>
      </c>
      <c r="H69" s="89">
        <v>-0.17567567567567566</v>
      </c>
      <c r="I69" s="85">
        <v>182</v>
      </c>
      <c r="J69" s="90">
        <v>-0.32967032967032972</v>
      </c>
      <c r="K69" s="85">
        <v>618</v>
      </c>
      <c r="L69" s="86">
        <v>0.17457627118644067</v>
      </c>
      <c r="M69" s="87">
        <v>554</v>
      </c>
      <c r="N69" s="88">
        <v>0.17762103238217378</v>
      </c>
      <c r="O69" s="89">
        <v>0.11552346570397121</v>
      </c>
    </row>
    <row r="70" spans="2:15">
      <c r="B70" s="52"/>
      <c r="C70" s="84" t="s">
        <v>13</v>
      </c>
      <c r="D70" s="85">
        <v>150</v>
      </c>
      <c r="E70" s="86">
        <v>0.19379844961240311</v>
      </c>
      <c r="F70" s="87">
        <v>101</v>
      </c>
      <c r="G70" s="88">
        <v>0.14066852367688024</v>
      </c>
      <c r="H70" s="89">
        <v>0.48514851485148514</v>
      </c>
      <c r="I70" s="87">
        <v>109</v>
      </c>
      <c r="J70" s="90">
        <v>0.37614678899082565</v>
      </c>
      <c r="K70" s="85">
        <v>583</v>
      </c>
      <c r="L70" s="86">
        <v>0.16468926553672317</v>
      </c>
      <c r="M70" s="87">
        <v>472</v>
      </c>
      <c r="N70" s="88">
        <v>0.15133055466495671</v>
      </c>
      <c r="O70" s="89">
        <v>0.23516949152542366</v>
      </c>
    </row>
    <row r="71" spans="2:15">
      <c r="B71" s="52"/>
      <c r="C71" s="84" t="s">
        <v>12</v>
      </c>
      <c r="D71" s="85">
        <v>115</v>
      </c>
      <c r="E71" s="86">
        <v>0.14857881136950904</v>
      </c>
      <c r="F71" s="87">
        <v>151</v>
      </c>
      <c r="G71" s="88">
        <v>0.21030640668523676</v>
      </c>
      <c r="H71" s="89">
        <v>-0.23841059602649006</v>
      </c>
      <c r="I71" s="87">
        <v>100</v>
      </c>
      <c r="J71" s="90">
        <v>0.14999999999999991</v>
      </c>
      <c r="K71" s="85">
        <v>497</v>
      </c>
      <c r="L71" s="86">
        <v>0.14039548022598869</v>
      </c>
      <c r="M71" s="87">
        <v>524</v>
      </c>
      <c r="N71" s="88">
        <v>0.16800256492465535</v>
      </c>
      <c r="O71" s="89">
        <v>-5.1526717557251911E-2</v>
      </c>
    </row>
    <row r="72" spans="2:15">
      <c r="B72" s="52"/>
      <c r="C72" s="84" t="s">
        <v>11</v>
      </c>
      <c r="D72" s="85">
        <v>80</v>
      </c>
      <c r="E72" s="86">
        <v>0.10335917312661498</v>
      </c>
      <c r="F72" s="87">
        <v>89</v>
      </c>
      <c r="G72" s="88">
        <v>0.12395543175487465</v>
      </c>
      <c r="H72" s="89">
        <v>-0.101123595505618</v>
      </c>
      <c r="I72" s="87">
        <v>79</v>
      </c>
      <c r="J72" s="90">
        <v>1.2658227848101333E-2</v>
      </c>
      <c r="K72" s="85">
        <v>353</v>
      </c>
      <c r="L72" s="86">
        <v>9.9717514124293791E-2</v>
      </c>
      <c r="M72" s="87">
        <v>386</v>
      </c>
      <c r="N72" s="88">
        <v>0.12375761462007054</v>
      </c>
      <c r="O72" s="89">
        <v>-8.5492227979274582E-2</v>
      </c>
    </row>
    <row r="73" spans="2:15">
      <c r="B73" s="52"/>
      <c r="C73" s="84" t="s">
        <v>3</v>
      </c>
      <c r="D73" s="85">
        <v>66</v>
      </c>
      <c r="E73" s="86">
        <v>8.5271317829457363E-2</v>
      </c>
      <c r="F73" s="87">
        <v>54</v>
      </c>
      <c r="G73" s="88">
        <v>7.5208913649025072E-2</v>
      </c>
      <c r="H73" s="89">
        <v>0.22222222222222232</v>
      </c>
      <c r="I73" s="87">
        <v>69</v>
      </c>
      <c r="J73" s="90">
        <v>-4.3478260869565188E-2</v>
      </c>
      <c r="K73" s="85">
        <v>330</v>
      </c>
      <c r="L73" s="86">
        <v>9.3220338983050849E-2</v>
      </c>
      <c r="M73" s="87">
        <v>230</v>
      </c>
      <c r="N73" s="88">
        <v>7.3741583840974678E-2</v>
      </c>
      <c r="O73" s="89">
        <v>0.43478260869565211</v>
      </c>
    </row>
    <row r="74" spans="2:15" ht="14.5" thickBot="1">
      <c r="B74" s="52"/>
      <c r="C74" s="84" t="s">
        <v>14</v>
      </c>
      <c r="D74" s="85">
        <v>38</v>
      </c>
      <c r="E74" s="86">
        <v>4.909560723514212E-2</v>
      </c>
      <c r="F74" s="87">
        <v>25</v>
      </c>
      <c r="G74" s="88">
        <v>3.4818941504178275E-2</v>
      </c>
      <c r="H74" s="89">
        <v>0.52</v>
      </c>
      <c r="I74" s="87">
        <v>53</v>
      </c>
      <c r="J74" s="90">
        <v>-0.28301886792452835</v>
      </c>
      <c r="K74" s="85">
        <v>257</v>
      </c>
      <c r="L74" s="86">
        <v>7.2598870056497178E-2</v>
      </c>
      <c r="M74" s="87">
        <v>160</v>
      </c>
      <c r="N74" s="88">
        <v>5.1298493106764986E-2</v>
      </c>
      <c r="O74" s="89">
        <v>0.60624999999999996</v>
      </c>
    </row>
    <row r="75" spans="2:15" ht="14.5" thickBot="1">
      <c r="B75" s="52"/>
      <c r="C75" s="55" t="s">
        <v>37</v>
      </c>
      <c r="D75" s="16">
        <f>+D76-SUM(D68:D74)</f>
        <v>27</v>
      </c>
      <c r="E75" s="17">
        <f>+E76-SUM(E68:E74)</f>
        <v>3.4883720930232398E-2</v>
      </c>
      <c r="F75" s="16">
        <f>+F76-SUM(F68:F74)</f>
        <v>22</v>
      </c>
      <c r="G75" s="17">
        <f>+G76-SUM(G68:G74)</f>
        <v>3.0640668523676862E-2</v>
      </c>
      <c r="H75" s="18">
        <f>+D75/F75-1</f>
        <v>0.22727272727272729</v>
      </c>
      <c r="I75" s="16">
        <f>+I76-SUM(I68:I74)</f>
        <v>35</v>
      </c>
      <c r="J75" s="18">
        <f>+D75/I75-1</f>
        <v>-0.22857142857142854</v>
      </c>
      <c r="K75" s="16">
        <f>+K76-SUM(K68:K74)</f>
        <v>147</v>
      </c>
      <c r="L75" s="17">
        <f>+L76-SUM(L68:L74)</f>
        <v>4.1525423728813626E-2</v>
      </c>
      <c r="M75" s="16">
        <f>+M76-SUM(M68:M74)</f>
        <v>162</v>
      </c>
      <c r="N75" s="17">
        <f>+N76-SUM(N68:N74)</f>
        <v>5.1939724270599452E-2</v>
      </c>
      <c r="O75" s="18">
        <f>+K75/M75-1</f>
        <v>-9.259259259259256E-2</v>
      </c>
    </row>
    <row r="76" spans="2:15" ht="14.5" thickBot="1">
      <c r="B76" s="115"/>
      <c r="C76" s="116" t="s">
        <v>38</v>
      </c>
      <c r="D76" s="23">
        <v>774</v>
      </c>
      <c r="E76" s="24">
        <v>1</v>
      </c>
      <c r="F76" s="23">
        <v>718</v>
      </c>
      <c r="G76" s="24">
        <v>1</v>
      </c>
      <c r="H76" s="25">
        <v>7.7994428969359264E-2</v>
      </c>
      <c r="I76" s="23">
        <v>800</v>
      </c>
      <c r="J76" s="25">
        <v>-3.2499999999999973E-2</v>
      </c>
      <c r="K76" s="23">
        <v>3540</v>
      </c>
      <c r="L76" s="24">
        <v>1</v>
      </c>
      <c r="M76" s="23">
        <v>3119</v>
      </c>
      <c r="N76" s="24">
        <v>1</v>
      </c>
      <c r="O76" s="25">
        <v>0.13497915998717547</v>
      </c>
    </row>
    <row r="77" spans="2:15">
      <c r="B77" s="26" t="s">
        <v>47</v>
      </c>
      <c r="C77" s="28"/>
      <c r="D77" s="28"/>
      <c r="E77" s="28"/>
      <c r="F77" s="28"/>
      <c r="G77" s="28"/>
      <c r="H77" s="28"/>
      <c r="I77" s="28"/>
      <c r="J77" s="28"/>
    </row>
    <row r="78" spans="2:15">
      <c r="B78" s="27"/>
    </row>
  </sheetData>
  <mergeCells count="72">
    <mergeCell ref="B76:C76"/>
    <mergeCell ref="B4:B6"/>
    <mergeCell ref="C4:C6"/>
    <mergeCell ref="D4:H4"/>
    <mergeCell ref="I4:J4"/>
    <mergeCell ref="B7:B9"/>
    <mergeCell ref="I6:I7"/>
    <mergeCell ref="J6:J7"/>
    <mergeCell ref="B30:C30"/>
    <mergeCell ref="B56:C56"/>
    <mergeCell ref="H39:H40"/>
    <mergeCell ref="I39:I40"/>
    <mergeCell ref="J39:J40"/>
    <mergeCell ref="B40:B42"/>
    <mergeCell ref="C40:C42"/>
    <mergeCell ref="D5:H5"/>
    <mergeCell ref="I5:J5"/>
    <mergeCell ref="B62:B64"/>
    <mergeCell ref="C62:C64"/>
    <mergeCell ref="I38:J38"/>
    <mergeCell ref="B37:B39"/>
    <mergeCell ref="C37:C39"/>
    <mergeCell ref="B65:B67"/>
    <mergeCell ref="C65:C67"/>
    <mergeCell ref="H66:H67"/>
    <mergeCell ref="D37:H37"/>
    <mergeCell ref="D62:H62"/>
    <mergeCell ref="D63:H63"/>
    <mergeCell ref="D64:E65"/>
    <mergeCell ref="F64:G65"/>
    <mergeCell ref="H64:H65"/>
    <mergeCell ref="D38:H38"/>
    <mergeCell ref="H41:H42"/>
    <mergeCell ref="D39:E40"/>
    <mergeCell ref="F39:G40"/>
    <mergeCell ref="C7:C9"/>
    <mergeCell ref="H8:H9"/>
    <mergeCell ref="J8:J9"/>
    <mergeCell ref="D6:E7"/>
    <mergeCell ref="F6:G7"/>
    <mergeCell ref="H6:H7"/>
    <mergeCell ref="I37:J37"/>
    <mergeCell ref="O66:O67"/>
    <mergeCell ref="O41:O42"/>
    <mergeCell ref="K62:O62"/>
    <mergeCell ref="K63:O63"/>
    <mergeCell ref="K64:L65"/>
    <mergeCell ref="M64:N65"/>
    <mergeCell ref="O64:O65"/>
    <mergeCell ref="B61:O61"/>
    <mergeCell ref="J41:J42"/>
    <mergeCell ref="J66:J67"/>
    <mergeCell ref="I62:J62"/>
    <mergeCell ref="I63:J63"/>
    <mergeCell ref="I64:I65"/>
    <mergeCell ref="J64:J65"/>
    <mergeCell ref="B2:O2"/>
    <mergeCell ref="B3:O3"/>
    <mergeCell ref="B35:O35"/>
    <mergeCell ref="B36:O36"/>
    <mergeCell ref="B60:O60"/>
    <mergeCell ref="O8:O9"/>
    <mergeCell ref="K37:O37"/>
    <mergeCell ref="K38:O38"/>
    <mergeCell ref="K39:L40"/>
    <mergeCell ref="M39:N40"/>
    <mergeCell ref="O39:O40"/>
    <mergeCell ref="K4:O4"/>
    <mergeCell ref="K5:O5"/>
    <mergeCell ref="K6:L7"/>
    <mergeCell ref="M6:N7"/>
    <mergeCell ref="O6:O7"/>
  </mergeCells>
  <conditionalFormatting sqref="D43:J43">
    <cfRule type="cellIs" dxfId="40" priority="29" operator="equal">
      <formula>0</formula>
    </cfRule>
  </conditionalFormatting>
  <conditionalFormatting sqref="D10:O17">
    <cfRule type="cellIs" dxfId="39" priority="10" operator="equal">
      <formula>0</formula>
    </cfRule>
  </conditionalFormatting>
  <conditionalFormatting sqref="D19:O27">
    <cfRule type="cellIs" dxfId="38" priority="8" operator="equal">
      <formula>0</formula>
    </cfRule>
  </conditionalFormatting>
  <conditionalFormatting sqref="D45:O53">
    <cfRule type="cellIs" dxfId="37" priority="7" operator="equal">
      <formula>0</formula>
    </cfRule>
  </conditionalFormatting>
  <conditionalFormatting sqref="D68:O75">
    <cfRule type="cellIs" dxfId="36" priority="2" operator="equal">
      <formula>0</formula>
    </cfRule>
  </conditionalFormatting>
  <conditionalFormatting sqref="H10:H29 J19:J27">
    <cfRule type="cellIs" dxfId="35" priority="38" operator="lessThan">
      <formula>0</formula>
    </cfRule>
  </conditionalFormatting>
  <conditionalFormatting sqref="H43:H55">
    <cfRule type="cellIs" dxfId="34" priority="16" operator="lessThan">
      <formula>0</formula>
    </cfRule>
  </conditionalFormatting>
  <conditionalFormatting sqref="H68:H75 O68:O75">
    <cfRule type="cellIs" dxfId="33" priority="1" operator="lessThan">
      <formula>0</formula>
    </cfRule>
  </conditionalFormatting>
  <conditionalFormatting sqref="J10:J17">
    <cfRule type="cellIs" dxfId="32" priority="48" operator="lessThan">
      <formula>0</formula>
    </cfRule>
  </conditionalFormatting>
  <conditionalFormatting sqref="J43">
    <cfRule type="cellIs" dxfId="31" priority="33" operator="lessThan">
      <formula>0</formula>
    </cfRule>
  </conditionalFormatting>
  <conditionalFormatting sqref="J45:J53">
    <cfRule type="cellIs" dxfId="30" priority="22" operator="lessThan">
      <formula>0</formula>
    </cfRule>
  </conditionalFormatting>
  <conditionalFormatting sqref="J68:J75">
    <cfRule type="cellIs" dxfId="29" priority="3" operator="lessThan">
      <formula>0</formula>
    </cfRule>
  </conditionalFormatting>
  <conditionalFormatting sqref="O10:O29">
    <cfRule type="cellIs" dxfId="28" priority="9" operator="lessThan">
      <formula>0</formula>
    </cfRule>
  </conditionalFormatting>
  <conditionalFormatting sqref="O44:O55">
    <cfRule type="cellIs" dxfId="27" priority="6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22"/>
  <sheetViews>
    <sheetView showGridLines="0" zoomScale="90" zoomScaleNormal="90" workbookViewId="0">
      <selection activeCell="D4" sqref="D4:O9"/>
    </sheetView>
  </sheetViews>
  <sheetFormatPr defaultColWidth="9.08984375" defaultRowHeight="14"/>
  <cols>
    <col min="1" max="1" width="1.08984375" style="35" customWidth="1"/>
    <col min="2" max="2" width="9.08984375" style="35" customWidth="1"/>
    <col min="3" max="3" width="18.453125" style="35" customWidth="1"/>
    <col min="4" max="9" width="9" style="35" customWidth="1"/>
    <col min="10" max="10" width="11.81640625" style="35" customWidth="1"/>
    <col min="11" max="14" width="9.08984375" style="35"/>
    <col min="15" max="15" width="13" style="35" customWidth="1"/>
    <col min="16" max="16384" width="9.08984375" style="35"/>
  </cols>
  <sheetData>
    <row r="1" spans="2:15">
      <c r="B1" s="35" t="s">
        <v>7</v>
      </c>
      <c r="E1" s="36"/>
      <c r="O1" s="37">
        <v>46176</v>
      </c>
    </row>
    <row r="2" spans="2:15">
      <c r="B2" s="94" t="s">
        <v>40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</row>
    <row r="3" spans="2:15" ht="15" customHeight="1" thickBot="1">
      <c r="B3" s="95" t="s">
        <v>39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2:15" ht="15" customHeight="1">
      <c r="B4" s="125" t="s">
        <v>0</v>
      </c>
      <c r="C4" s="127" t="s">
        <v>1</v>
      </c>
      <c r="D4" s="129" t="s">
        <v>116</v>
      </c>
      <c r="E4" s="104"/>
      <c r="F4" s="104"/>
      <c r="G4" s="104"/>
      <c r="H4" s="103"/>
      <c r="I4" s="102" t="s">
        <v>106</v>
      </c>
      <c r="J4" s="103"/>
      <c r="K4" s="102" t="s">
        <v>118</v>
      </c>
      <c r="L4" s="104"/>
      <c r="M4" s="104"/>
      <c r="N4" s="104"/>
      <c r="O4" s="105"/>
    </row>
    <row r="5" spans="2:15" ht="14.5" thickBot="1">
      <c r="B5" s="126"/>
      <c r="C5" s="128"/>
      <c r="D5" s="113" t="s">
        <v>117</v>
      </c>
      <c r="E5" s="107"/>
      <c r="F5" s="107"/>
      <c r="G5" s="107"/>
      <c r="H5" s="114"/>
      <c r="I5" s="106" t="s">
        <v>107</v>
      </c>
      <c r="J5" s="114"/>
      <c r="K5" s="106" t="s">
        <v>119</v>
      </c>
      <c r="L5" s="107"/>
      <c r="M5" s="107"/>
      <c r="N5" s="107"/>
      <c r="O5" s="108"/>
    </row>
    <row r="6" spans="2:15" ht="19.5" customHeight="1">
      <c r="B6" s="126"/>
      <c r="C6" s="128"/>
      <c r="D6" s="109">
        <v>2026</v>
      </c>
      <c r="E6" s="110"/>
      <c r="F6" s="109">
        <v>2025</v>
      </c>
      <c r="G6" s="110"/>
      <c r="H6" s="98" t="s">
        <v>30</v>
      </c>
      <c r="I6" s="100">
        <v>2026</v>
      </c>
      <c r="J6" s="100" t="s">
        <v>108</v>
      </c>
      <c r="K6" s="109">
        <v>2026</v>
      </c>
      <c r="L6" s="110"/>
      <c r="M6" s="109">
        <v>2025</v>
      </c>
      <c r="N6" s="110"/>
      <c r="O6" s="98" t="s">
        <v>30</v>
      </c>
    </row>
    <row r="7" spans="2:15" ht="19.5" customHeight="1" thickBot="1">
      <c r="B7" s="119" t="s">
        <v>31</v>
      </c>
      <c r="C7" s="121" t="s">
        <v>32</v>
      </c>
      <c r="D7" s="111"/>
      <c r="E7" s="112"/>
      <c r="F7" s="111"/>
      <c r="G7" s="112"/>
      <c r="H7" s="99"/>
      <c r="I7" s="101"/>
      <c r="J7" s="101"/>
      <c r="K7" s="111"/>
      <c r="L7" s="112"/>
      <c r="M7" s="111"/>
      <c r="N7" s="112"/>
      <c r="O7" s="99"/>
    </row>
    <row r="8" spans="2:15" ht="15" customHeight="1">
      <c r="B8" s="119"/>
      <c r="C8" s="121"/>
      <c r="D8" s="4" t="s">
        <v>33</v>
      </c>
      <c r="E8" s="5" t="s">
        <v>2</v>
      </c>
      <c r="F8" s="4" t="s">
        <v>33</v>
      </c>
      <c r="G8" s="5" t="s">
        <v>2</v>
      </c>
      <c r="H8" s="96" t="s">
        <v>34</v>
      </c>
      <c r="I8" s="6" t="s">
        <v>33</v>
      </c>
      <c r="J8" s="123" t="s">
        <v>109</v>
      </c>
      <c r="K8" s="4" t="s">
        <v>33</v>
      </c>
      <c r="L8" s="5" t="s">
        <v>2</v>
      </c>
      <c r="M8" s="4" t="s">
        <v>33</v>
      </c>
      <c r="N8" s="5" t="s">
        <v>2</v>
      </c>
      <c r="O8" s="96" t="s">
        <v>34</v>
      </c>
    </row>
    <row r="9" spans="2:15" ht="15" customHeight="1" thickBot="1">
      <c r="B9" s="120"/>
      <c r="C9" s="122"/>
      <c r="D9" s="7" t="s">
        <v>35</v>
      </c>
      <c r="E9" s="8" t="s">
        <v>36</v>
      </c>
      <c r="F9" s="7" t="s">
        <v>35</v>
      </c>
      <c r="G9" s="8" t="s">
        <v>36</v>
      </c>
      <c r="H9" s="97"/>
      <c r="I9" s="9" t="s">
        <v>35</v>
      </c>
      <c r="J9" s="124"/>
      <c r="K9" s="7" t="s">
        <v>35</v>
      </c>
      <c r="L9" s="8" t="s">
        <v>36</v>
      </c>
      <c r="M9" s="7" t="s">
        <v>35</v>
      </c>
      <c r="N9" s="8" t="s">
        <v>36</v>
      </c>
      <c r="O9" s="97"/>
    </row>
    <row r="10" spans="2:15" ht="14.5" thickBot="1">
      <c r="B10" s="10">
        <v>1</v>
      </c>
      <c r="C10" s="11" t="s">
        <v>12</v>
      </c>
      <c r="D10" s="12">
        <v>98</v>
      </c>
      <c r="E10" s="13">
        <v>0.25192802056555269</v>
      </c>
      <c r="F10" s="12">
        <v>117</v>
      </c>
      <c r="G10" s="13">
        <v>0.45703125</v>
      </c>
      <c r="H10" s="14">
        <v>-0.16239316239316237</v>
      </c>
      <c r="I10" s="12">
        <v>107</v>
      </c>
      <c r="J10" s="14">
        <v>-8.411214953271029E-2</v>
      </c>
      <c r="K10" s="12">
        <v>510</v>
      </c>
      <c r="L10" s="13">
        <v>0.30815709969788518</v>
      </c>
      <c r="M10" s="12">
        <v>437</v>
      </c>
      <c r="N10" s="13">
        <v>0.4387550200803213</v>
      </c>
      <c r="O10" s="14">
        <v>0.16704805491990848</v>
      </c>
    </row>
    <row r="11" spans="2:15" ht="14.5" thickBot="1">
      <c r="B11" s="50">
        <v>2</v>
      </c>
      <c r="C11" s="15" t="s">
        <v>48</v>
      </c>
      <c r="D11" s="16">
        <v>102</v>
      </c>
      <c r="E11" s="17">
        <v>0.26221079691516708</v>
      </c>
      <c r="F11" s="16">
        <v>19</v>
      </c>
      <c r="G11" s="17">
        <v>7.421875E-2</v>
      </c>
      <c r="H11" s="18">
        <v>4.3684210526315788</v>
      </c>
      <c r="I11" s="16">
        <v>130</v>
      </c>
      <c r="J11" s="18">
        <v>-0.2153846153846154</v>
      </c>
      <c r="K11" s="16">
        <v>419</v>
      </c>
      <c r="L11" s="17">
        <v>0.25317220543806646</v>
      </c>
      <c r="M11" s="16">
        <v>99</v>
      </c>
      <c r="N11" s="17">
        <v>9.9397590361445784E-2</v>
      </c>
      <c r="O11" s="18">
        <v>3.2323232323232327</v>
      </c>
    </row>
    <row r="12" spans="2:15" ht="14.5" thickBot="1">
      <c r="B12" s="10">
        <v>3</v>
      </c>
      <c r="C12" s="11" t="s">
        <v>15</v>
      </c>
      <c r="D12" s="12">
        <v>47</v>
      </c>
      <c r="E12" s="13">
        <v>0.12082262210796915</v>
      </c>
      <c r="F12" s="12">
        <v>25</v>
      </c>
      <c r="G12" s="13">
        <v>9.765625E-2</v>
      </c>
      <c r="H12" s="14">
        <v>0.87999999999999989</v>
      </c>
      <c r="I12" s="12">
        <v>51</v>
      </c>
      <c r="J12" s="14">
        <v>-7.8431372549019662E-2</v>
      </c>
      <c r="K12" s="12">
        <v>196</v>
      </c>
      <c r="L12" s="13">
        <v>0.11842900302114803</v>
      </c>
      <c r="M12" s="12">
        <v>91</v>
      </c>
      <c r="N12" s="13">
        <v>9.1365461847389556E-2</v>
      </c>
      <c r="O12" s="14">
        <v>1.1538461538461537</v>
      </c>
    </row>
    <row r="13" spans="2:15" ht="14.5" thickBot="1">
      <c r="B13" s="50">
        <v>4</v>
      </c>
      <c r="C13" s="15" t="s">
        <v>4</v>
      </c>
      <c r="D13" s="16">
        <v>30</v>
      </c>
      <c r="E13" s="17">
        <v>7.7120822622107968E-2</v>
      </c>
      <c r="F13" s="16">
        <v>20</v>
      </c>
      <c r="G13" s="17">
        <v>7.8125E-2</v>
      </c>
      <c r="H13" s="18">
        <v>0.5</v>
      </c>
      <c r="I13" s="16">
        <v>32</v>
      </c>
      <c r="J13" s="18">
        <v>-6.25E-2</v>
      </c>
      <c r="K13" s="16">
        <v>120</v>
      </c>
      <c r="L13" s="17">
        <v>7.2507552870090641E-2</v>
      </c>
      <c r="M13" s="16">
        <v>114</v>
      </c>
      <c r="N13" s="17">
        <v>0.1144578313253012</v>
      </c>
      <c r="O13" s="18">
        <v>5.2631578947368363E-2</v>
      </c>
    </row>
    <row r="14" spans="2:15" ht="14.5" thickBot="1">
      <c r="B14" s="10"/>
      <c r="C14" s="11" t="s">
        <v>19</v>
      </c>
      <c r="D14" s="12">
        <v>34</v>
      </c>
      <c r="E14" s="13">
        <v>8.7403598971722368E-2</v>
      </c>
      <c r="F14" s="12">
        <v>16</v>
      </c>
      <c r="G14" s="13">
        <v>6.25E-2</v>
      </c>
      <c r="H14" s="14">
        <v>1.125</v>
      </c>
      <c r="I14" s="12">
        <v>18</v>
      </c>
      <c r="J14" s="14">
        <v>0.88888888888888884</v>
      </c>
      <c r="K14" s="12">
        <v>120</v>
      </c>
      <c r="L14" s="13">
        <v>7.2507552870090641E-2</v>
      </c>
      <c r="M14" s="12">
        <v>54</v>
      </c>
      <c r="N14" s="13">
        <v>5.4216867469879519E-2</v>
      </c>
      <c r="O14" s="14">
        <v>1.2222222222222223</v>
      </c>
    </row>
    <row r="15" spans="2:15" ht="14.5" thickBot="1">
      <c r="B15" s="117" t="s">
        <v>49</v>
      </c>
      <c r="C15" s="118"/>
      <c r="D15" s="20">
        <f>SUM(D10:D14)</f>
        <v>311</v>
      </c>
      <c r="E15" s="21">
        <f>D15/D17</f>
        <v>0.7994858611825193</v>
      </c>
      <c r="F15" s="20">
        <f>SUM(F10:F14)</f>
        <v>197</v>
      </c>
      <c r="G15" s="21">
        <f>F15/F17</f>
        <v>0.76953125</v>
      </c>
      <c r="H15" s="22">
        <f>D15/F15-1</f>
        <v>0.57868020304568524</v>
      </c>
      <c r="I15" s="20">
        <f>SUM(I10:I14)</f>
        <v>338</v>
      </c>
      <c r="J15" s="21">
        <f>D15/I15-1</f>
        <v>-7.9881656804733692E-2</v>
      </c>
      <c r="K15" s="20">
        <f>SUM(K10:K14)</f>
        <v>1365</v>
      </c>
      <c r="L15" s="21">
        <f>K15/K17</f>
        <v>0.82477341389728098</v>
      </c>
      <c r="M15" s="20">
        <f>SUM(M10:M14)</f>
        <v>795</v>
      </c>
      <c r="N15" s="21">
        <f>M15/M17</f>
        <v>0.79819277108433739</v>
      </c>
      <c r="O15" s="22">
        <f>K15/M15-1</f>
        <v>0.71698113207547176</v>
      </c>
    </row>
    <row r="16" spans="2:15" ht="14.5" thickBot="1">
      <c r="B16" s="117" t="s">
        <v>37</v>
      </c>
      <c r="C16" s="118"/>
      <c r="D16" s="20">
        <f>D17-D15</f>
        <v>78</v>
      </c>
      <c r="E16" s="21">
        <f t="shared" ref="E16:O16" si="0">E17-E15</f>
        <v>0.2005141388174807</v>
      </c>
      <c r="F16" s="33">
        <f t="shared" si="0"/>
        <v>59</v>
      </c>
      <c r="G16" s="21">
        <f t="shared" si="0"/>
        <v>0.23046875</v>
      </c>
      <c r="H16" s="22">
        <f t="shared" si="0"/>
        <v>-5.9148953045685237E-2</v>
      </c>
      <c r="I16" s="33">
        <f t="shared" si="0"/>
        <v>50</v>
      </c>
      <c r="J16" s="22">
        <f t="shared" si="0"/>
        <v>8.2458976392362549E-2</v>
      </c>
      <c r="K16" s="33">
        <f t="shared" si="0"/>
        <v>290</v>
      </c>
      <c r="L16" s="21">
        <f t="shared" si="0"/>
        <v>0.17522658610271902</v>
      </c>
      <c r="M16" s="33">
        <f t="shared" si="0"/>
        <v>201</v>
      </c>
      <c r="N16" s="21">
        <f t="shared" si="0"/>
        <v>0.20180722891566283</v>
      </c>
      <c r="O16" s="22">
        <f t="shared" si="0"/>
        <v>-5.5334545730090223E-2</v>
      </c>
    </row>
    <row r="17" spans="2:15" ht="14.5" thickBot="1">
      <c r="B17" s="115" t="s">
        <v>38</v>
      </c>
      <c r="C17" s="116"/>
      <c r="D17" s="23">
        <v>389</v>
      </c>
      <c r="E17" s="24">
        <v>1</v>
      </c>
      <c r="F17" s="23">
        <v>256</v>
      </c>
      <c r="G17" s="24">
        <v>1</v>
      </c>
      <c r="H17" s="25">
        <v>0.51953125</v>
      </c>
      <c r="I17" s="23">
        <v>388</v>
      </c>
      <c r="J17" s="25">
        <v>2.5773195876288568E-3</v>
      </c>
      <c r="K17" s="23">
        <v>1655</v>
      </c>
      <c r="L17" s="24">
        <v>1</v>
      </c>
      <c r="M17" s="23">
        <v>996</v>
      </c>
      <c r="N17" s="24">
        <v>1.0000000000000002</v>
      </c>
      <c r="O17" s="25">
        <v>0.66164658634538154</v>
      </c>
    </row>
    <row r="18" spans="2:15">
      <c r="B18" s="64" t="s">
        <v>66</v>
      </c>
    </row>
    <row r="19" spans="2:15">
      <c r="B19" s="64" t="s">
        <v>73</v>
      </c>
    </row>
    <row r="20" spans="2:15">
      <c r="B20" s="68" t="s">
        <v>67</v>
      </c>
      <c r="C20" s="1"/>
      <c r="D20" s="1"/>
      <c r="E20" s="1"/>
      <c r="F20" s="1"/>
      <c r="G20" s="1"/>
    </row>
    <row r="21" spans="2:15">
      <c r="B21" s="69" t="s">
        <v>74</v>
      </c>
    </row>
    <row r="22" spans="2:15">
      <c r="B22" s="60"/>
    </row>
  </sheetData>
  <mergeCells count="26">
    <mergeCell ref="B17:C17"/>
    <mergeCell ref="B15:C15"/>
    <mergeCell ref="B16:C16"/>
    <mergeCell ref="D4:H4"/>
    <mergeCell ref="I4:J4"/>
    <mergeCell ref="F6:G7"/>
    <mergeCell ref="D5:H5"/>
    <mergeCell ref="I5:J5"/>
    <mergeCell ref="B4:B6"/>
    <mergeCell ref="C4:C6"/>
    <mergeCell ref="B7:B9"/>
    <mergeCell ref="C7:C9"/>
    <mergeCell ref="H8:H9"/>
    <mergeCell ref="J8:J9"/>
    <mergeCell ref="B2:O2"/>
    <mergeCell ref="B3:O3"/>
    <mergeCell ref="O8:O9"/>
    <mergeCell ref="I6:I7"/>
    <mergeCell ref="J6:J7"/>
    <mergeCell ref="D6:E7"/>
    <mergeCell ref="H6:H7"/>
    <mergeCell ref="K4:O4"/>
    <mergeCell ref="K5:O5"/>
    <mergeCell ref="K6:L7"/>
    <mergeCell ref="M6:N7"/>
    <mergeCell ref="O6:O7"/>
  </mergeCells>
  <phoneticPr fontId="4" type="noConversion"/>
  <conditionalFormatting sqref="D10:O14">
    <cfRule type="cellIs" dxfId="26" priority="2" operator="equal">
      <formula>0</formula>
    </cfRule>
  </conditionalFormatting>
  <conditionalFormatting sqref="H10:H16">
    <cfRule type="cellIs" dxfId="25" priority="3" operator="lessThan">
      <formula>0</formula>
    </cfRule>
  </conditionalFormatting>
  <conditionalFormatting sqref="J10:J14">
    <cfRule type="cellIs" dxfId="24" priority="9" operator="lessThan">
      <formula>0</formula>
    </cfRule>
  </conditionalFormatting>
  <conditionalFormatting sqref="J16">
    <cfRule type="cellIs" dxfId="23" priority="4" operator="lessThan">
      <formula>0</formula>
    </cfRule>
  </conditionalFormatting>
  <conditionalFormatting sqref="O10:O16">
    <cfRule type="cellIs" dxfId="22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2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86E2-9CA4-4C28-89AA-81FCDB521908}">
  <sheetPr>
    <pageSetUpPr fitToPage="1"/>
  </sheetPr>
  <dimension ref="B1:V81"/>
  <sheetViews>
    <sheetView showGridLines="0" workbookViewId="0">
      <selection activeCell="G16" sqref="G16"/>
    </sheetView>
  </sheetViews>
  <sheetFormatPr defaultColWidth="9.1796875" defaultRowHeight="14"/>
  <cols>
    <col min="1" max="1" width="2" style="1" customWidth="1"/>
    <col min="2" max="2" width="8.1796875" style="1" customWidth="1"/>
    <col min="3" max="3" width="19.1796875" style="1" customWidth="1"/>
    <col min="4" max="12" width="10.1796875" style="1" customWidth="1"/>
    <col min="13" max="14" width="4.453125" style="1" customWidth="1"/>
    <col min="15" max="15" width="13.1796875" style="1" customWidth="1"/>
    <col min="16" max="16" width="19.1796875" style="1" customWidth="1"/>
    <col min="17" max="17" width="10.453125" style="1" customWidth="1"/>
    <col min="18" max="22" width="10.54296875" style="1" customWidth="1"/>
    <col min="23" max="23" width="11.81640625" style="1" customWidth="1"/>
    <col min="24" max="16384" width="9.1796875" style="1"/>
  </cols>
  <sheetData>
    <row r="1" spans="2:22">
      <c r="B1" s="1" t="s">
        <v>7</v>
      </c>
      <c r="D1" s="2"/>
      <c r="O1" s="3"/>
      <c r="V1" s="91">
        <v>46148</v>
      </c>
    </row>
    <row r="2" spans="2:22" ht="14.5" customHeight="1">
      <c r="B2" s="94" t="s">
        <v>120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70"/>
      <c r="N2" s="26"/>
      <c r="O2" s="94" t="s">
        <v>88</v>
      </c>
      <c r="P2" s="94"/>
      <c r="Q2" s="94"/>
      <c r="R2" s="94"/>
      <c r="S2" s="94"/>
      <c r="T2" s="94"/>
      <c r="U2" s="94"/>
      <c r="V2" s="94"/>
    </row>
    <row r="3" spans="2:22" ht="14.5" customHeight="1">
      <c r="B3" s="133" t="s">
        <v>121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70"/>
      <c r="N3" s="26"/>
      <c r="O3" s="133" t="s">
        <v>89</v>
      </c>
      <c r="P3" s="133"/>
      <c r="Q3" s="133"/>
      <c r="R3" s="133"/>
      <c r="S3" s="133"/>
      <c r="T3" s="133"/>
      <c r="U3" s="133"/>
      <c r="V3" s="133"/>
    </row>
    <row r="4" spans="2:22" ht="14.5" customHeight="1" thickBot="1">
      <c r="B4" s="92"/>
      <c r="C4" s="92"/>
      <c r="D4" s="92"/>
      <c r="E4" s="92"/>
      <c r="F4" s="92"/>
      <c r="G4" s="92"/>
      <c r="H4" s="92"/>
      <c r="I4" s="92"/>
      <c r="J4" s="92"/>
      <c r="K4" s="28"/>
      <c r="L4" s="93" t="s">
        <v>82</v>
      </c>
      <c r="M4" s="70"/>
      <c r="O4" s="92"/>
      <c r="P4" s="92"/>
      <c r="Q4" s="92"/>
      <c r="R4" s="92"/>
      <c r="S4" s="92"/>
      <c r="T4" s="92"/>
      <c r="U4" s="28"/>
      <c r="V4" s="93" t="s">
        <v>82</v>
      </c>
    </row>
    <row r="5" spans="2:22" ht="14.5" customHeight="1">
      <c r="B5" s="127" t="s">
        <v>0</v>
      </c>
      <c r="C5" s="127" t="s">
        <v>1</v>
      </c>
      <c r="D5" s="129" t="s">
        <v>116</v>
      </c>
      <c r="E5" s="104"/>
      <c r="F5" s="104"/>
      <c r="G5" s="104"/>
      <c r="H5" s="104"/>
      <c r="I5" s="105"/>
      <c r="J5" s="129" t="s">
        <v>106</v>
      </c>
      <c r="K5" s="104"/>
      <c r="L5" s="105"/>
      <c r="M5" s="70"/>
      <c r="O5" s="127" t="s">
        <v>0</v>
      </c>
      <c r="P5" s="127" t="s">
        <v>1</v>
      </c>
      <c r="Q5" s="129" t="s">
        <v>122</v>
      </c>
      <c r="R5" s="104"/>
      <c r="S5" s="104"/>
      <c r="T5" s="104"/>
      <c r="U5" s="104"/>
      <c r="V5" s="105"/>
    </row>
    <row r="6" spans="2:22" ht="14.5" customHeight="1" thickBot="1">
      <c r="B6" s="128"/>
      <c r="C6" s="128"/>
      <c r="D6" s="113" t="s">
        <v>117</v>
      </c>
      <c r="E6" s="107"/>
      <c r="F6" s="107"/>
      <c r="G6" s="107"/>
      <c r="H6" s="107"/>
      <c r="I6" s="108"/>
      <c r="J6" s="113" t="s">
        <v>107</v>
      </c>
      <c r="K6" s="107"/>
      <c r="L6" s="108"/>
      <c r="M6" s="70"/>
      <c r="O6" s="128"/>
      <c r="P6" s="128"/>
      <c r="Q6" s="113" t="s">
        <v>123</v>
      </c>
      <c r="R6" s="107"/>
      <c r="S6" s="107"/>
      <c r="T6" s="107"/>
      <c r="U6" s="107"/>
      <c r="V6" s="108"/>
    </row>
    <row r="7" spans="2:22" ht="14.5" customHeight="1">
      <c r="B7" s="128"/>
      <c r="C7" s="128"/>
      <c r="D7" s="109">
        <v>2026</v>
      </c>
      <c r="E7" s="110"/>
      <c r="F7" s="109">
        <v>2025</v>
      </c>
      <c r="G7" s="110"/>
      <c r="H7" s="98" t="s">
        <v>30</v>
      </c>
      <c r="I7" s="98" t="s">
        <v>54</v>
      </c>
      <c r="J7" s="98">
        <v>2026</v>
      </c>
      <c r="K7" s="98" t="s">
        <v>124</v>
      </c>
      <c r="L7" s="134" t="s">
        <v>125</v>
      </c>
      <c r="M7" s="70"/>
      <c r="O7" s="128"/>
      <c r="P7" s="128"/>
      <c r="Q7" s="109">
        <v>2026</v>
      </c>
      <c r="R7" s="110"/>
      <c r="S7" s="109">
        <v>2026</v>
      </c>
      <c r="T7" s="110"/>
      <c r="U7" s="98" t="s">
        <v>30</v>
      </c>
      <c r="V7" s="98" t="s">
        <v>83</v>
      </c>
    </row>
    <row r="8" spans="2:22" ht="14.5" customHeight="1" thickBot="1">
      <c r="B8" s="121" t="s">
        <v>31</v>
      </c>
      <c r="C8" s="121" t="s">
        <v>32</v>
      </c>
      <c r="D8" s="111"/>
      <c r="E8" s="112"/>
      <c r="F8" s="111"/>
      <c r="G8" s="112"/>
      <c r="H8" s="99"/>
      <c r="I8" s="99"/>
      <c r="J8" s="99"/>
      <c r="K8" s="99"/>
      <c r="L8" s="135"/>
      <c r="M8" s="70"/>
      <c r="O8" s="121" t="s">
        <v>31</v>
      </c>
      <c r="P8" s="121" t="s">
        <v>32</v>
      </c>
      <c r="Q8" s="111"/>
      <c r="R8" s="112"/>
      <c r="S8" s="111"/>
      <c r="T8" s="112"/>
      <c r="U8" s="99"/>
      <c r="V8" s="99"/>
    </row>
    <row r="9" spans="2:22" ht="14.5" customHeight="1">
      <c r="B9" s="121"/>
      <c r="C9" s="121"/>
      <c r="D9" s="4" t="s">
        <v>33</v>
      </c>
      <c r="E9" s="5" t="s">
        <v>2</v>
      </c>
      <c r="F9" s="4" t="s">
        <v>33</v>
      </c>
      <c r="G9" s="5" t="s">
        <v>2</v>
      </c>
      <c r="H9" s="96" t="s">
        <v>34</v>
      </c>
      <c r="I9" s="96" t="s">
        <v>55</v>
      </c>
      <c r="J9" s="96" t="s">
        <v>33</v>
      </c>
      <c r="K9" s="96" t="s">
        <v>126</v>
      </c>
      <c r="L9" s="136" t="s">
        <v>127</v>
      </c>
      <c r="M9" s="70"/>
      <c r="O9" s="121"/>
      <c r="P9" s="121"/>
      <c r="Q9" s="4" t="s">
        <v>33</v>
      </c>
      <c r="R9" s="5" t="s">
        <v>2</v>
      </c>
      <c r="S9" s="4" t="s">
        <v>33</v>
      </c>
      <c r="T9" s="5" t="s">
        <v>2</v>
      </c>
      <c r="U9" s="96" t="s">
        <v>34</v>
      </c>
      <c r="V9" s="96" t="s">
        <v>84</v>
      </c>
    </row>
    <row r="10" spans="2:22" ht="14.5" customHeight="1" thickBot="1">
      <c r="B10" s="122"/>
      <c r="C10" s="122"/>
      <c r="D10" s="7" t="s">
        <v>35</v>
      </c>
      <c r="E10" s="8" t="s">
        <v>36</v>
      </c>
      <c r="F10" s="7" t="s">
        <v>35</v>
      </c>
      <c r="G10" s="8" t="s">
        <v>36</v>
      </c>
      <c r="H10" s="97"/>
      <c r="I10" s="97"/>
      <c r="J10" s="97" t="s">
        <v>35</v>
      </c>
      <c r="K10" s="97"/>
      <c r="L10" s="137"/>
      <c r="M10" s="70"/>
      <c r="O10" s="122"/>
      <c r="P10" s="122"/>
      <c r="Q10" s="7" t="s">
        <v>35</v>
      </c>
      <c r="R10" s="8" t="s">
        <v>36</v>
      </c>
      <c r="S10" s="7" t="s">
        <v>35</v>
      </c>
      <c r="T10" s="8" t="s">
        <v>36</v>
      </c>
      <c r="U10" s="97"/>
      <c r="V10" s="97"/>
    </row>
    <row r="11" spans="2:22" ht="14.5" customHeight="1" thickBot="1">
      <c r="B11" s="10">
        <v>1</v>
      </c>
      <c r="C11" s="11" t="s">
        <v>46</v>
      </c>
      <c r="D11" s="12">
        <v>1221</v>
      </c>
      <c r="E11" s="13">
        <v>0.19709443099273607</v>
      </c>
      <c r="F11" s="12">
        <v>1030</v>
      </c>
      <c r="G11" s="13">
        <v>0.19444968850292618</v>
      </c>
      <c r="H11" s="14">
        <v>0.18543689320388346</v>
      </c>
      <c r="I11" s="29">
        <v>0</v>
      </c>
      <c r="J11" s="12">
        <v>981</v>
      </c>
      <c r="K11" s="14">
        <v>0.2446483180428134</v>
      </c>
      <c r="L11" s="29">
        <v>1</v>
      </c>
      <c r="M11" s="70"/>
      <c r="O11" s="10">
        <v>1</v>
      </c>
      <c r="P11" s="11" t="s">
        <v>14</v>
      </c>
      <c r="Q11" s="12">
        <v>5230</v>
      </c>
      <c r="R11" s="13">
        <v>0.17228883910923706</v>
      </c>
      <c r="S11" s="12">
        <v>4027</v>
      </c>
      <c r="T11" s="13">
        <v>0.1484882005899705</v>
      </c>
      <c r="U11" s="14">
        <v>0.29873354854730572</v>
      </c>
      <c r="V11" s="29">
        <v>2</v>
      </c>
    </row>
    <row r="12" spans="2:22" ht="14.5" customHeight="1" thickBot="1">
      <c r="B12" s="71">
        <v>2</v>
      </c>
      <c r="C12" s="15" t="s">
        <v>14</v>
      </c>
      <c r="D12" s="16">
        <v>1008</v>
      </c>
      <c r="E12" s="17">
        <v>0.16271186440677965</v>
      </c>
      <c r="F12" s="16">
        <v>760</v>
      </c>
      <c r="G12" s="17">
        <v>0.14347744006041155</v>
      </c>
      <c r="H12" s="18">
        <v>0.32631578947368411</v>
      </c>
      <c r="I12" s="30">
        <v>1</v>
      </c>
      <c r="J12" s="16">
        <v>1013</v>
      </c>
      <c r="K12" s="18">
        <v>-4.9358341559723184E-3</v>
      </c>
      <c r="L12" s="30">
        <v>-1</v>
      </c>
      <c r="M12" s="70"/>
      <c r="O12" s="71">
        <v>2</v>
      </c>
      <c r="P12" s="15" t="s">
        <v>46</v>
      </c>
      <c r="Q12" s="16">
        <v>4897</v>
      </c>
      <c r="R12" s="17">
        <v>0.16131901436289367</v>
      </c>
      <c r="S12" s="16">
        <v>4703</v>
      </c>
      <c r="T12" s="17">
        <v>0.17341445427728613</v>
      </c>
      <c r="U12" s="18">
        <v>4.1250265787795115E-2</v>
      </c>
      <c r="V12" s="30">
        <v>-1</v>
      </c>
    </row>
    <row r="13" spans="2:22" ht="14.5" customHeight="1" thickBot="1">
      <c r="B13" s="10">
        <v>3</v>
      </c>
      <c r="C13" s="11" t="s">
        <v>19</v>
      </c>
      <c r="D13" s="12">
        <v>834</v>
      </c>
      <c r="E13" s="13">
        <v>0.13462469733656174</v>
      </c>
      <c r="F13" s="12">
        <v>972</v>
      </c>
      <c r="G13" s="13">
        <v>0.18350009439305268</v>
      </c>
      <c r="H13" s="14">
        <v>-0.14197530864197527</v>
      </c>
      <c r="I13" s="29">
        <v>-1</v>
      </c>
      <c r="J13" s="12">
        <v>932</v>
      </c>
      <c r="K13" s="14">
        <v>-0.10515021459227469</v>
      </c>
      <c r="L13" s="29">
        <v>0</v>
      </c>
      <c r="M13" s="70"/>
      <c r="O13" s="10">
        <v>3</v>
      </c>
      <c r="P13" s="11" t="s">
        <v>19</v>
      </c>
      <c r="Q13" s="12">
        <v>4508</v>
      </c>
      <c r="R13" s="13">
        <v>0.14850441428383185</v>
      </c>
      <c r="S13" s="12">
        <v>4569</v>
      </c>
      <c r="T13" s="13">
        <v>0.16847345132743363</v>
      </c>
      <c r="U13" s="14">
        <v>-1.3350842635149962E-2</v>
      </c>
      <c r="V13" s="29">
        <v>-1</v>
      </c>
    </row>
    <row r="14" spans="2:22" ht="14.5" customHeight="1" thickBot="1">
      <c r="B14" s="71">
        <v>4</v>
      </c>
      <c r="C14" s="15" t="s">
        <v>20</v>
      </c>
      <c r="D14" s="16">
        <v>695</v>
      </c>
      <c r="E14" s="17">
        <v>0.11218724778046812</v>
      </c>
      <c r="F14" s="16">
        <v>466</v>
      </c>
      <c r="G14" s="17">
        <v>8.79743250896734E-2</v>
      </c>
      <c r="H14" s="18">
        <v>0.49141630901287559</v>
      </c>
      <c r="I14" s="30">
        <v>1</v>
      </c>
      <c r="J14" s="16">
        <v>615</v>
      </c>
      <c r="K14" s="18">
        <v>0.13008130081300817</v>
      </c>
      <c r="L14" s="30">
        <v>1</v>
      </c>
      <c r="M14" s="70"/>
      <c r="O14" s="71">
        <v>4</v>
      </c>
      <c r="P14" s="15" t="s">
        <v>20</v>
      </c>
      <c r="Q14" s="16">
        <v>3488</v>
      </c>
      <c r="R14" s="17">
        <v>0.11490314929503229</v>
      </c>
      <c r="S14" s="16">
        <v>2883</v>
      </c>
      <c r="T14" s="17">
        <v>0.10630530973451327</v>
      </c>
      <c r="U14" s="18">
        <v>0.20985084980922641</v>
      </c>
      <c r="V14" s="30">
        <v>0</v>
      </c>
    </row>
    <row r="15" spans="2:22" ht="14.5" customHeight="1" thickBot="1">
      <c r="B15" s="10">
        <v>5</v>
      </c>
      <c r="C15" s="11" t="s">
        <v>16</v>
      </c>
      <c r="D15" s="12">
        <v>620</v>
      </c>
      <c r="E15" s="13">
        <v>0.10008071025020178</v>
      </c>
      <c r="F15" s="12">
        <v>528</v>
      </c>
      <c r="G15" s="13">
        <v>9.9679063620917496E-2</v>
      </c>
      <c r="H15" s="14">
        <v>0.17424242424242431</v>
      </c>
      <c r="I15" s="29">
        <v>-1</v>
      </c>
      <c r="J15" s="12">
        <v>670</v>
      </c>
      <c r="K15" s="14">
        <v>-7.4626865671641784E-2</v>
      </c>
      <c r="L15" s="29">
        <v>-1</v>
      </c>
      <c r="M15" s="70"/>
      <c r="O15" s="10">
        <v>5</v>
      </c>
      <c r="P15" s="11" t="s">
        <v>16</v>
      </c>
      <c r="Q15" s="12">
        <v>3290</v>
      </c>
      <c r="R15" s="13">
        <v>0.10838055079720649</v>
      </c>
      <c r="S15" s="12">
        <v>2676</v>
      </c>
      <c r="T15" s="13">
        <v>9.8672566371681411E-2</v>
      </c>
      <c r="U15" s="14">
        <v>0.22944693572496266</v>
      </c>
      <c r="V15" s="29">
        <v>0</v>
      </c>
    </row>
    <row r="16" spans="2:22" ht="14.5" customHeight="1" thickBot="1">
      <c r="B16" s="71">
        <v>6</v>
      </c>
      <c r="C16" s="15" t="s">
        <v>12</v>
      </c>
      <c r="D16" s="16">
        <v>428</v>
      </c>
      <c r="E16" s="17">
        <v>6.9087974172719932E-2</v>
      </c>
      <c r="F16" s="16">
        <v>359</v>
      </c>
      <c r="G16" s="17">
        <v>6.7774211818010188E-2</v>
      </c>
      <c r="H16" s="18">
        <v>0.19220055710306405</v>
      </c>
      <c r="I16" s="30">
        <v>0</v>
      </c>
      <c r="J16" s="16">
        <v>439</v>
      </c>
      <c r="K16" s="18">
        <v>-2.5056947608200431E-2</v>
      </c>
      <c r="L16" s="30">
        <v>0</v>
      </c>
      <c r="M16" s="70"/>
      <c r="O16" s="71">
        <v>6</v>
      </c>
      <c r="P16" s="15" t="s">
        <v>12</v>
      </c>
      <c r="Q16" s="16">
        <v>2044</v>
      </c>
      <c r="R16" s="17">
        <v>6.7334299644221898E-2</v>
      </c>
      <c r="S16" s="16">
        <v>2111</v>
      </c>
      <c r="T16" s="17">
        <v>7.7839233038348082E-2</v>
      </c>
      <c r="U16" s="18">
        <v>-3.1738512553292297E-2</v>
      </c>
      <c r="V16" s="30">
        <v>0</v>
      </c>
    </row>
    <row r="17" spans="2:22" ht="14.5" customHeight="1" thickBot="1">
      <c r="B17" s="10">
        <v>7</v>
      </c>
      <c r="C17" s="11" t="s">
        <v>15</v>
      </c>
      <c r="D17" s="12">
        <v>290</v>
      </c>
      <c r="E17" s="13">
        <v>4.6811945117029866E-2</v>
      </c>
      <c r="F17" s="12">
        <v>323</v>
      </c>
      <c r="G17" s="13">
        <v>6.0977912025674909E-2</v>
      </c>
      <c r="H17" s="14">
        <v>-0.10216718266253866</v>
      </c>
      <c r="I17" s="29">
        <v>0</v>
      </c>
      <c r="J17" s="12">
        <v>365</v>
      </c>
      <c r="K17" s="14">
        <v>-0.20547945205479456</v>
      </c>
      <c r="L17" s="29">
        <v>0</v>
      </c>
      <c r="M17" s="70"/>
      <c r="O17" s="10">
        <v>7</v>
      </c>
      <c r="P17" s="11" t="s">
        <v>15</v>
      </c>
      <c r="Q17" s="12">
        <v>1446</v>
      </c>
      <c r="R17" s="13">
        <v>4.7634734484121755E-2</v>
      </c>
      <c r="S17" s="12">
        <v>1611</v>
      </c>
      <c r="T17" s="13">
        <v>5.9402654867256634E-2</v>
      </c>
      <c r="U17" s="14">
        <v>-0.10242085661080069</v>
      </c>
      <c r="V17" s="29">
        <v>0</v>
      </c>
    </row>
    <row r="18" spans="2:22" ht="14.5" customHeight="1" thickBot="1">
      <c r="B18" s="71">
        <v>8</v>
      </c>
      <c r="C18" s="15" t="s">
        <v>21</v>
      </c>
      <c r="D18" s="16">
        <v>277</v>
      </c>
      <c r="E18" s="17">
        <v>4.4713478611783694E-2</v>
      </c>
      <c r="F18" s="16">
        <v>191</v>
      </c>
      <c r="G18" s="17">
        <v>3.6058146120445535E-2</v>
      </c>
      <c r="H18" s="18">
        <v>0.45026178010471196</v>
      </c>
      <c r="I18" s="30">
        <v>0</v>
      </c>
      <c r="J18" s="16">
        <v>218</v>
      </c>
      <c r="K18" s="18">
        <v>0.27064220183486243</v>
      </c>
      <c r="L18" s="30">
        <v>0</v>
      </c>
      <c r="M18" s="70"/>
      <c r="O18" s="71">
        <v>8</v>
      </c>
      <c r="P18" s="15" t="s">
        <v>21</v>
      </c>
      <c r="Q18" s="16">
        <v>1399</v>
      </c>
      <c r="R18" s="17">
        <v>4.6086440901304516E-2</v>
      </c>
      <c r="S18" s="16">
        <v>1340</v>
      </c>
      <c r="T18" s="17">
        <v>4.9410029498525077E-2</v>
      </c>
      <c r="U18" s="18">
        <v>4.4029850746268639E-2</v>
      </c>
      <c r="V18" s="30">
        <v>0</v>
      </c>
    </row>
    <row r="19" spans="2:22" ht="14.5" customHeight="1" thickBot="1">
      <c r="B19" s="10">
        <v>9</v>
      </c>
      <c r="C19" s="11" t="s">
        <v>18</v>
      </c>
      <c r="D19" s="12">
        <v>214</v>
      </c>
      <c r="E19" s="13">
        <v>3.4543987086359966E-2</v>
      </c>
      <c r="F19" s="12">
        <v>168</v>
      </c>
      <c r="G19" s="13">
        <v>3.171606569756466E-2</v>
      </c>
      <c r="H19" s="14">
        <v>0.27380952380952372</v>
      </c>
      <c r="I19" s="29">
        <v>0</v>
      </c>
      <c r="J19" s="12">
        <v>163</v>
      </c>
      <c r="K19" s="14">
        <v>0.31288343558282206</v>
      </c>
      <c r="L19" s="29">
        <v>0</v>
      </c>
      <c r="M19" s="70"/>
      <c r="O19" s="10">
        <v>9</v>
      </c>
      <c r="P19" s="11" t="s">
        <v>18</v>
      </c>
      <c r="Q19" s="12">
        <v>895</v>
      </c>
      <c r="R19" s="13">
        <v>2.9483462906838846E-2</v>
      </c>
      <c r="S19" s="12">
        <v>857</v>
      </c>
      <c r="T19" s="13">
        <v>3.1600294985250736E-2</v>
      </c>
      <c r="U19" s="14">
        <v>4.4340723453909048E-2</v>
      </c>
      <c r="V19" s="29">
        <v>0</v>
      </c>
    </row>
    <row r="20" spans="2:22" ht="14.5" customHeight="1" thickBot="1">
      <c r="B20" s="71">
        <v>10</v>
      </c>
      <c r="C20" s="15" t="s">
        <v>17</v>
      </c>
      <c r="D20" s="16">
        <v>115</v>
      </c>
      <c r="E20" s="17">
        <v>1.8563357546408393E-2</v>
      </c>
      <c r="F20" s="16">
        <v>88</v>
      </c>
      <c r="G20" s="17">
        <v>1.6613177270152917E-2</v>
      </c>
      <c r="H20" s="18">
        <v>0.30681818181818188</v>
      </c>
      <c r="I20" s="30">
        <v>0</v>
      </c>
      <c r="J20" s="16">
        <v>135</v>
      </c>
      <c r="K20" s="18">
        <v>-0.14814814814814814</v>
      </c>
      <c r="L20" s="30">
        <v>0</v>
      </c>
      <c r="M20" s="70"/>
      <c r="O20" s="71">
        <v>10</v>
      </c>
      <c r="P20" s="15" t="s">
        <v>17</v>
      </c>
      <c r="Q20" s="16">
        <v>795</v>
      </c>
      <c r="R20" s="17">
        <v>2.6189221241270259E-2</v>
      </c>
      <c r="S20" s="16">
        <v>708</v>
      </c>
      <c r="T20" s="17">
        <v>2.6106194690265486E-2</v>
      </c>
      <c r="U20" s="18">
        <v>0.12288135593220328</v>
      </c>
      <c r="V20" s="30">
        <v>0</v>
      </c>
    </row>
    <row r="21" spans="2:22" ht="14.5" customHeight="1" thickBot="1">
      <c r="B21" s="10">
        <v>11</v>
      </c>
      <c r="C21" s="11" t="s">
        <v>78</v>
      </c>
      <c r="D21" s="12">
        <v>90</v>
      </c>
      <c r="E21" s="13">
        <v>1.4527845036319613E-2</v>
      </c>
      <c r="F21" s="12">
        <v>32</v>
      </c>
      <c r="G21" s="13">
        <v>6.0411553709646968E-3</v>
      </c>
      <c r="H21" s="14">
        <v>1.8125</v>
      </c>
      <c r="I21" s="29">
        <v>3</v>
      </c>
      <c r="J21" s="12">
        <v>75</v>
      </c>
      <c r="K21" s="14">
        <v>0.19999999999999996</v>
      </c>
      <c r="L21" s="29">
        <v>1</v>
      </c>
      <c r="M21" s="70"/>
      <c r="O21" s="10">
        <v>11</v>
      </c>
      <c r="P21" s="11" t="s">
        <v>4</v>
      </c>
      <c r="Q21" s="12">
        <v>381</v>
      </c>
      <c r="R21" s="13">
        <v>1.2551060745816313E-2</v>
      </c>
      <c r="S21" s="12">
        <v>408</v>
      </c>
      <c r="T21" s="13">
        <v>1.5044247787610619E-2</v>
      </c>
      <c r="U21" s="14">
        <v>-6.6176470588235281E-2</v>
      </c>
      <c r="V21" s="29">
        <v>0</v>
      </c>
    </row>
    <row r="22" spans="2:22" ht="14.5" customHeight="1" thickBot="1">
      <c r="B22" s="71">
        <v>12</v>
      </c>
      <c r="C22" s="15" t="s">
        <v>90</v>
      </c>
      <c r="D22" s="16">
        <v>70</v>
      </c>
      <c r="E22" s="17">
        <v>1.1299435028248588E-2</v>
      </c>
      <c r="F22" s="16">
        <v>0</v>
      </c>
      <c r="G22" s="17">
        <v>0</v>
      </c>
      <c r="H22" s="18" t="s">
        <v>128</v>
      </c>
      <c r="I22" s="30" t="s">
        <v>128</v>
      </c>
      <c r="J22" s="16">
        <v>120</v>
      </c>
      <c r="K22" s="18">
        <v>-0.41666666666666663</v>
      </c>
      <c r="L22" s="30">
        <v>-1</v>
      </c>
      <c r="M22" s="70"/>
      <c r="O22" s="71">
        <v>12</v>
      </c>
      <c r="P22" s="15" t="s">
        <v>78</v>
      </c>
      <c r="Q22" s="16">
        <v>349</v>
      </c>
      <c r="R22" s="17">
        <v>1.1496903412834365E-2</v>
      </c>
      <c r="S22" s="16">
        <v>84</v>
      </c>
      <c r="T22" s="17">
        <v>3.0973451327433628E-3</v>
      </c>
      <c r="U22" s="18">
        <v>3.1547619047619051</v>
      </c>
      <c r="V22" s="30">
        <v>4</v>
      </c>
    </row>
    <row r="23" spans="2:22" ht="14.5" customHeight="1" thickBot="1">
      <c r="B23" s="10">
        <v>13</v>
      </c>
      <c r="C23" s="11" t="s">
        <v>4</v>
      </c>
      <c r="D23" s="12">
        <v>44</v>
      </c>
      <c r="E23" s="13">
        <v>7.1025020177562549E-3</v>
      </c>
      <c r="F23" s="12">
        <v>81</v>
      </c>
      <c r="G23" s="13">
        <v>1.5291674532754389E-2</v>
      </c>
      <c r="H23" s="14">
        <v>-0.45679012345679015</v>
      </c>
      <c r="I23" s="29">
        <v>-2</v>
      </c>
      <c r="J23" s="12">
        <v>42</v>
      </c>
      <c r="K23" s="14">
        <v>4.7619047619047672E-2</v>
      </c>
      <c r="L23" s="29">
        <v>1</v>
      </c>
      <c r="M23" s="70"/>
      <c r="O23" s="10" t="s">
        <v>128</v>
      </c>
      <c r="P23" s="11" t="s">
        <v>90</v>
      </c>
      <c r="Q23" s="12">
        <v>349</v>
      </c>
      <c r="R23" s="13">
        <v>1.1496903412834365E-2</v>
      </c>
      <c r="S23" s="12">
        <v>1</v>
      </c>
      <c r="T23" s="13">
        <v>3.687315634218289E-5</v>
      </c>
      <c r="U23" s="14">
        <v>348</v>
      </c>
      <c r="V23" s="29">
        <v>54</v>
      </c>
    </row>
    <row r="24" spans="2:22" ht="14.5" customHeight="1" thickBot="1">
      <c r="B24" s="71">
        <v>14</v>
      </c>
      <c r="C24" s="15" t="s">
        <v>72</v>
      </c>
      <c r="D24" s="16">
        <v>33</v>
      </c>
      <c r="E24" s="17">
        <v>5.3268765133171912E-3</v>
      </c>
      <c r="F24" s="16">
        <v>35</v>
      </c>
      <c r="G24" s="17">
        <v>6.607513686992637E-3</v>
      </c>
      <c r="H24" s="18">
        <v>-5.7142857142857162E-2</v>
      </c>
      <c r="I24" s="30">
        <v>-1</v>
      </c>
      <c r="J24" s="16">
        <v>2</v>
      </c>
      <c r="K24" s="18">
        <v>15.5</v>
      </c>
      <c r="L24" s="30">
        <v>24</v>
      </c>
      <c r="M24" s="70"/>
      <c r="O24" s="71">
        <v>14</v>
      </c>
      <c r="P24" s="15" t="s">
        <v>92</v>
      </c>
      <c r="Q24" s="16">
        <v>126</v>
      </c>
      <c r="R24" s="17">
        <v>4.1507444986164186E-3</v>
      </c>
      <c r="S24" s="16">
        <v>50</v>
      </c>
      <c r="T24" s="17">
        <v>1.8436578171091445E-3</v>
      </c>
      <c r="U24" s="18">
        <v>1.52</v>
      </c>
      <c r="V24" s="30">
        <v>5</v>
      </c>
    </row>
    <row r="25" spans="2:22" ht="14.5" customHeight="1" thickBot="1">
      <c r="B25" s="10">
        <v>15</v>
      </c>
      <c r="C25" s="11" t="s">
        <v>85</v>
      </c>
      <c r="D25" s="12">
        <v>29</v>
      </c>
      <c r="E25" s="13">
        <v>4.681194511702986E-3</v>
      </c>
      <c r="F25" s="12">
        <v>31</v>
      </c>
      <c r="G25" s="13">
        <v>5.85236926562205E-3</v>
      </c>
      <c r="H25" s="14">
        <v>-6.4516129032258118E-2</v>
      </c>
      <c r="I25" s="29">
        <v>0</v>
      </c>
      <c r="J25" s="12">
        <v>45</v>
      </c>
      <c r="K25" s="14">
        <v>-0.35555555555555551</v>
      </c>
      <c r="L25" s="29">
        <v>-2</v>
      </c>
      <c r="M25" s="70"/>
      <c r="O25" s="10" t="s">
        <v>128</v>
      </c>
      <c r="P25" s="11" t="s">
        <v>85</v>
      </c>
      <c r="Q25" s="12">
        <v>126</v>
      </c>
      <c r="R25" s="13">
        <v>4.1507444986164186E-3</v>
      </c>
      <c r="S25" s="12">
        <v>141</v>
      </c>
      <c r="T25" s="13">
        <v>5.1991150442477875E-3</v>
      </c>
      <c r="U25" s="14">
        <v>-0.1063829787234043</v>
      </c>
      <c r="V25" s="29">
        <v>-2</v>
      </c>
    </row>
    <row r="26" spans="2:22" ht="14.5" customHeight="1" thickBot="1">
      <c r="B26" s="71">
        <v>16</v>
      </c>
      <c r="C26" s="15" t="s">
        <v>86</v>
      </c>
      <c r="D26" s="16">
        <v>28</v>
      </c>
      <c r="E26" s="17">
        <v>4.5197740112994352E-3</v>
      </c>
      <c r="F26" s="16">
        <v>23</v>
      </c>
      <c r="G26" s="17">
        <v>4.342080422880876E-3</v>
      </c>
      <c r="H26" s="18">
        <v>0.21739130434782616</v>
      </c>
      <c r="I26" s="30">
        <v>0</v>
      </c>
      <c r="J26" s="16">
        <v>23</v>
      </c>
      <c r="K26" s="18">
        <v>0.21739130434782616</v>
      </c>
      <c r="L26" s="30">
        <v>0</v>
      </c>
      <c r="M26" s="70"/>
      <c r="O26" s="71">
        <v>16</v>
      </c>
      <c r="P26" s="15" t="s">
        <v>72</v>
      </c>
      <c r="Q26" s="16">
        <v>113</v>
      </c>
      <c r="R26" s="17">
        <v>3.7224930820925024E-3</v>
      </c>
      <c r="S26" s="16">
        <v>135</v>
      </c>
      <c r="T26" s="17">
        <v>4.9778761061946902E-3</v>
      </c>
      <c r="U26" s="18">
        <v>-0.16296296296296298</v>
      </c>
      <c r="V26" s="30">
        <v>-3</v>
      </c>
    </row>
    <row r="27" spans="2:22" ht="14.5" customHeight="1" thickBot="1">
      <c r="B27" s="10">
        <v>17</v>
      </c>
      <c r="C27" s="11" t="s">
        <v>92</v>
      </c>
      <c r="D27" s="12">
        <v>21</v>
      </c>
      <c r="E27" s="13">
        <v>3.3898305084745762E-3</v>
      </c>
      <c r="F27" s="12">
        <v>12</v>
      </c>
      <c r="G27" s="13">
        <v>2.2654332641117614E-3</v>
      </c>
      <c r="H27" s="14">
        <v>0.75</v>
      </c>
      <c r="I27" s="29">
        <v>3</v>
      </c>
      <c r="J27" s="12">
        <v>15</v>
      </c>
      <c r="K27" s="14">
        <v>0.39999999999999991</v>
      </c>
      <c r="L27" s="29">
        <v>2</v>
      </c>
      <c r="M27" s="70"/>
      <c r="O27" s="10">
        <v>17</v>
      </c>
      <c r="P27" s="11" t="s">
        <v>86</v>
      </c>
      <c r="Q27" s="12">
        <v>106</v>
      </c>
      <c r="R27" s="13">
        <v>3.4918961655027014E-3</v>
      </c>
      <c r="S27" s="12">
        <v>86</v>
      </c>
      <c r="T27" s="13">
        <v>3.1710914454277286E-3</v>
      </c>
      <c r="U27" s="14">
        <v>0.23255813953488369</v>
      </c>
      <c r="V27" s="29">
        <v>-2</v>
      </c>
    </row>
    <row r="28" spans="2:22" ht="14.5" customHeight="1" thickBot="1">
      <c r="B28" s="71">
        <v>18</v>
      </c>
      <c r="C28" s="15" t="s">
        <v>94</v>
      </c>
      <c r="D28" s="16">
        <v>17</v>
      </c>
      <c r="E28" s="17">
        <v>2.7441485068603715E-3</v>
      </c>
      <c r="F28" s="16">
        <v>12</v>
      </c>
      <c r="G28" s="17">
        <v>2.2654332641117614E-3</v>
      </c>
      <c r="H28" s="18">
        <v>0.41666666666666674</v>
      </c>
      <c r="I28" s="30">
        <v>2</v>
      </c>
      <c r="J28" s="16">
        <v>21</v>
      </c>
      <c r="K28" s="18">
        <v>-0.19047619047619047</v>
      </c>
      <c r="L28" s="30">
        <v>-1</v>
      </c>
      <c r="M28" s="70"/>
      <c r="O28" s="71">
        <v>18</v>
      </c>
      <c r="P28" s="15" t="s">
        <v>91</v>
      </c>
      <c r="Q28" s="16">
        <v>79</v>
      </c>
      <c r="R28" s="17">
        <v>2.6024509157991831E-3</v>
      </c>
      <c r="S28" s="16">
        <v>4</v>
      </c>
      <c r="T28" s="17">
        <v>1.4749262536873156E-4</v>
      </c>
      <c r="U28" s="18">
        <v>18.75</v>
      </c>
      <c r="V28" s="30">
        <v>33</v>
      </c>
    </row>
    <row r="29" spans="2:22" ht="14.5" customHeight="1" thickBot="1">
      <c r="B29" s="10">
        <v>19</v>
      </c>
      <c r="C29" s="11" t="s">
        <v>129</v>
      </c>
      <c r="D29" s="12">
        <v>14</v>
      </c>
      <c r="E29" s="13">
        <v>2.2598870056497176E-3</v>
      </c>
      <c r="F29" s="12">
        <v>7</v>
      </c>
      <c r="G29" s="13">
        <v>1.3215027373985274E-3</v>
      </c>
      <c r="H29" s="14">
        <v>1</v>
      </c>
      <c r="I29" s="29">
        <v>3</v>
      </c>
      <c r="J29" s="12">
        <v>14</v>
      </c>
      <c r="K29" s="14">
        <v>0</v>
      </c>
      <c r="L29" s="29">
        <v>1</v>
      </c>
      <c r="M29" s="70"/>
      <c r="O29" s="10">
        <v>19</v>
      </c>
      <c r="P29" s="11" t="s">
        <v>94</v>
      </c>
      <c r="Q29" s="12">
        <v>75</v>
      </c>
      <c r="R29" s="13">
        <v>2.4706812491764396E-3</v>
      </c>
      <c r="S29" s="12">
        <v>52</v>
      </c>
      <c r="T29" s="13">
        <v>1.9174041297935103E-3</v>
      </c>
      <c r="U29" s="14">
        <v>0.44230769230769229</v>
      </c>
      <c r="V29" s="29">
        <v>-1</v>
      </c>
    </row>
    <row r="30" spans="2:22" ht="14.5" customHeight="1" thickBot="1">
      <c r="B30" s="71" t="s">
        <v>128</v>
      </c>
      <c r="C30" s="15" t="s">
        <v>93</v>
      </c>
      <c r="D30" s="16">
        <v>14</v>
      </c>
      <c r="E30" s="17">
        <v>2.2598870056497176E-3</v>
      </c>
      <c r="F30" s="16">
        <v>13</v>
      </c>
      <c r="G30" s="17">
        <v>2.4542193694544081E-3</v>
      </c>
      <c r="H30" s="18">
        <v>7.6923076923076872E-2</v>
      </c>
      <c r="I30" s="30">
        <v>-1</v>
      </c>
      <c r="J30" s="16">
        <v>18</v>
      </c>
      <c r="K30" s="18">
        <v>-0.22222222222222221</v>
      </c>
      <c r="L30" s="30">
        <v>-1</v>
      </c>
      <c r="M30" s="70"/>
      <c r="O30" s="71">
        <v>20</v>
      </c>
      <c r="P30" s="15" t="s">
        <v>93</v>
      </c>
      <c r="Q30" s="16">
        <v>72</v>
      </c>
      <c r="R30" s="17">
        <v>2.3718539992093821E-3</v>
      </c>
      <c r="S30" s="16">
        <v>41</v>
      </c>
      <c r="T30" s="17">
        <v>1.5117994100294985E-3</v>
      </c>
      <c r="U30" s="18">
        <v>0.75609756097560976</v>
      </c>
      <c r="V30" s="30">
        <v>2</v>
      </c>
    </row>
    <row r="31" spans="2:22" ht="15" thickBot="1">
      <c r="B31" s="117" t="s">
        <v>75</v>
      </c>
      <c r="C31" s="118"/>
      <c r="D31" s="20">
        <f>SUM(D11:D30)</f>
        <v>6062</v>
      </c>
      <c r="E31" s="21">
        <f>D31/D33</f>
        <v>0.97853107344632773</v>
      </c>
      <c r="F31" s="20">
        <f>SUM(F11:F30)</f>
        <v>5131</v>
      </c>
      <c r="G31" s="21">
        <f>F31/F33</f>
        <v>0.96866150651312066</v>
      </c>
      <c r="H31" s="22">
        <f>D31/F31-1</f>
        <v>0.18144611186903137</v>
      </c>
      <c r="I31" s="31"/>
      <c r="J31" s="20">
        <f>SUM(J11:J30)</f>
        <v>5906</v>
      </c>
      <c r="K31" s="21">
        <f>E31/J31-1</f>
        <v>-0.9998343157681262</v>
      </c>
      <c r="L31" s="20"/>
      <c r="M31" s="70"/>
      <c r="O31" s="117" t="s">
        <v>75</v>
      </c>
      <c r="P31" s="118"/>
      <c r="Q31" s="20">
        <f>SUM(Q11:Q30)</f>
        <v>29768</v>
      </c>
      <c r="R31" s="21">
        <f>Q31/Q33</f>
        <v>0.98062985900645672</v>
      </c>
      <c r="S31" s="20">
        <f>SUM(S11:S30)</f>
        <v>26487</v>
      </c>
      <c r="T31" s="21">
        <f>S31/S33</f>
        <v>0.97665929203539825</v>
      </c>
      <c r="U31" s="22">
        <f>Q31/S31-1</f>
        <v>0.12387208819420858</v>
      </c>
      <c r="V31" s="31"/>
    </row>
    <row r="32" spans="2:22" ht="15" thickBot="1">
      <c r="B32" s="117" t="s">
        <v>37</v>
      </c>
      <c r="C32" s="118"/>
      <c r="D32" s="20">
        <f>D33-SUM(D11:D30)</f>
        <v>133</v>
      </c>
      <c r="E32" s="21">
        <f>D32/D33</f>
        <v>2.1468926553672316E-2</v>
      </c>
      <c r="F32" s="20">
        <f>F33-SUM(F11:F30)</f>
        <v>166</v>
      </c>
      <c r="G32" s="21">
        <f>F32/F33</f>
        <v>3.1338493486879365E-2</v>
      </c>
      <c r="H32" s="22">
        <f>D32/F32-1</f>
        <v>-0.1987951807228916</v>
      </c>
      <c r="I32" s="31"/>
      <c r="J32" s="20">
        <f>J33-SUM(J11:J30)</f>
        <v>142</v>
      </c>
      <c r="K32" s="21">
        <f>E32/J32-1</f>
        <v>-0.99984881037638262</v>
      </c>
      <c r="L32" s="20"/>
      <c r="M32" s="70"/>
      <c r="O32" s="117" t="s">
        <v>37</v>
      </c>
      <c r="P32" s="118"/>
      <c r="Q32" s="20">
        <f>Q33-SUM(Q11:Q30)</f>
        <v>588</v>
      </c>
      <c r="R32" s="21">
        <f>Q32/Q33</f>
        <v>1.9370140993543287E-2</v>
      </c>
      <c r="S32" s="20">
        <f>S33-SUM(S11:S30)</f>
        <v>633</v>
      </c>
      <c r="T32" s="21">
        <f>S32/S33</f>
        <v>2.3340707964601769E-2</v>
      </c>
      <c r="U32" s="22">
        <f>Q32/S32-1</f>
        <v>-7.1090047393364886E-2</v>
      </c>
      <c r="V32" s="32"/>
    </row>
    <row r="33" spans="2:22" ht="15" thickBot="1">
      <c r="B33" s="115" t="s">
        <v>59</v>
      </c>
      <c r="C33" s="116"/>
      <c r="D33" s="23">
        <v>6195</v>
      </c>
      <c r="E33" s="24">
        <v>1</v>
      </c>
      <c r="F33" s="23">
        <v>5297</v>
      </c>
      <c r="G33" s="24">
        <v>1</v>
      </c>
      <c r="H33" s="25">
        <v>0.16952992259769673</v>
      </c>
      <c r="I33" s="34"/>
      <c r="J33" s="23">
        <v>6048</v>
      </c>
      <c r="K33" s="25">
        <v>2.430555555555558E-2</v>
      </c>
      <c r="L33" s="23"/>
      <c r="M33" s="70"/>
      <c r="N33" s="28"/>
      <c r="O33" s="115" t="s">
        <v>59</v>
      </c>
      <c r="P33" s="116"/>
      <c r="Q33" s="23">
        <v>30356</v>
      </c>
      <c r="R33" s="24">
        <v>1</v>
      </c>
      <c r="S33" s="23">
        <v>27120</v>
      </c>
      <c r="T33" s="24">
        <v>1</v>
      </c>
      <c r="U33" s="25">
        <v>0.1193215339233038</v>
      </c>
      <c r="V33" s="34"/>
    </row>
    <row r="34" spans="2:22" ht="14.5">
      <c r="B34" s="72" t="s">
        <v>64</v>
      </c>
      <c r="M34" s="70"/>
      <c r="O34" s="72" t="s">
        <v>64</v>
      </c>
    </row>
    <row r="35" spans="2:22" ht="14.5">
      <c r="B35" s="73" t="s">
        <v>65</v>
      </c>
      <c r="M35" s="70"/>
      <c r="O35" s="73" t="s">
        <v>65</v>
      </c>
    </row>
    <row r="36" spans="2:22">
      <c r="B36" s="27"/>
    </row>
    <row r="37" spans="2:22">
      <c r="B37" s="74"/>
    </row>
    <row r="38" spans="2:22" ht="15" customHeight="1">
      <c r="B38" s="94" t="s">
        <v>130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26"/>
      <c r="O38" s="94" t="s">
        <v>95</v>
      </c>
      <c r="P38" s="94"/>
      <c r="Q38" s="94"/>
      <c r="R38" s="94"/>
      <c r="S38" s="94"/>
      <c r="T38" s="94"/>
      <c r="U38" s="94"/>
      <c r="V38" s="94"/>
    </row>
    <row r="39" spans="2:22" ht="15" customHeight="1">
      <c r="B39" s="133" t="s">
        <v>131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26"/>
      <c r="O39" s="133" t="s">
        <v>96</v>
      </c>
      <c r="P39" s="133"/>
      <c r="Q39" s="133"/>
      <c r="R39" s="133"/>
      <c r="S39" s="133"/>
      <c r="T39" s="133"/>
      <c r="U39" s="133"/>
      <c r="V39" s="133"/>
    </row>
    <row r="40" spans="2:22" ht="15" customHeight="1" thickBot="1">
      <c r="B40" s="92"/>
      <c r="C40" s="92"/>
      <c r="D40" s="92"/>
      <c r="E40" s="92"/>
      <c r="F40" s="92"/>
      <c r="G40" s="92"/>
      <c r="H40" s="92"/>
      <c r="I40" s="92"/>
      <c r="J40" s="92"/>
      <c r="K40" s="28"/>
      <c r="L40" s="93" t="s">
        <v>82</v>
      </c>
      <c r="O40" s="92"/>
      <c r="P40" s="92"/>
      <c r="Q40" s="92"/>
      <c r="R40" s="92"/>
      <c r="S40" s="92"/>
      <c r="T40" s="92"/>
      <c r="U40" s="92"/>
      <c r="V40" s="93" t="s">
        <v>82</v>
      </c>
    </row>
    <row r="41" spans="2:22">
      <c r="B41" s="125" t="s">
        <v>0</v>
      </c>
      <c r="C41" s="127" t="s">
        <v>53</v>
      </c>
      <c r="D41" s="129" t="s">
        <v>116</v>
      </c>
      <c r="E41" s="104"/>
      <c r="F41" s="104"/>
      <c r="G41" s="104"/>
      <c r="H41" s="104"/>
      <c r="I41" s="105"/>
      <c r="J41" s="129" t="s">
        <v>106</v>
      </c>
      <c r="K41" s="104"/>
      <c r="L41" s="105"/>
      <c r="O41" s="125" t="s">
        <v>0</v>
      </c>
      <c r="P41" s="127" t="s">
        <v>53</v>
      </c>
      <c r="Q41" s="129" t="s">
        <v>122</v>
      </c>
      <c r="R41" s="104"/>
      <c r="S41" s="104"/>
      <c r="T41" s="104"/>
      <c r="U41" s="104"/>
      <c r="V41" s="105"/>
    </row>
    <row r="42" spans="2:22" ht="15" customHeight="1" thickBot="1">
      <c r="B42" s="126"/>
      <c r="C42" s="128"/>
      <c r="D42" s="113" t="s">
        <v>117</v>
      </c>
      <c r="E42" s="107"/>
      <c r="F42" s="107"/>
      <c r="G42" s="107"/>
      <c r="H42" s="107"/>
      <c r="I42" s="108"/>
      <c r="J42" s="113" t="s">
        <v>107</v>
      </c>
      <c r="K42" s="107"/>
      <c r="L42" s="108"/>
      <c r="O42" s="126"/>
      <c r="P42" s="128"/>
      <c r="Q42" s="113" t="s">
        <v>123</v>
      </c>
      <c r="R42" s="107"/>
      <c r="S42" s="107"/>
      <c r="T42" s="107"/>
      <c r="U42" s="107"/>
      <c r="V42" s="108"/>
    </row>
    <row r="43" spans="2:22" ht="15" customHeight="1">
      <c r="B43" s="126"/>
      <c r="C43" s="128"/>
      <c r="D43" s="109">
        <v>2026</v>
      </c>
      <c r="E43" s="110"/>
      <c r="F43" s="109">
        <v>2025</v>
      </c>
      <c r="G43" s="110"/>
      <c r="H43" s="98" t="s">
        <v>30</v>
      </c>
      <c r="I43" s="98" t="s">
        <v>54</v>
      </c>
      <c r="J43" s="98">
        <v>2026</v>
      </c>
      <c r="K43" s="98" t="s">
        <v>124</v>
      </c>
      <c r="L43" s="134" t="s">
        <v>125</v>
      </c>
      <c r="O43" s="126"/>
      <c r="P43" s="128"/>
      <c r="Q43" s="109">
        <v>2026</v>
      </c>
      <c r="R43" s="110"/>
      <c r="S43" s="109">
        <v>2025</v>
      </c>
      <c r="T43" s="110"/>
      <c r="U43" s="98" t="s">
        <v>30</v>
      </c>
      <c r="V43" s="134" t="s">
        <v>83</v>
      </c>
    </row>
    <row r="44" spans="2:22" ht="14.5" customHeight="1" thickBot="1">
      <c r="B44" s="119" t="s">
        <v>31</v>
      </c>
      <c r="C44" s="121" t="s">
        <v>53</v>
      </c>
      <c r="D44" s="111"/>
      <c r="E44" s="112"/>
      <c r="F44" s="111"/>
      <c r="G44" s="112"/>
      <c r="H44" s="99"/>
      <c r="I44" s="99"/>
      <c r="J44" s="99"/>
      <c r="K44" s="99"/>
      <c r="L44" s="135"/>
      <c r="O44" s="119" t="s">
        <v>31</v>
      </c>
      <c r="P44" s="121" t="s">
        <v>53</v>
      </c>
      <c r="Q44" s="111"/>
      <c r="R44" s="112"/>
      <c r="S44" s="111"/>
      <c r="T44" s="112"/>
      <c r="U44" s="99"/>
      <c r="V44" s="135"/>
    </row>
    <row r="45" spans="2:22" ht="15" customHeight="1">
      <c r="B45" s="119"/>
      <c r="C45" s="121"/>
      <c r="D45" s="4" t="s">
        <v>33</v>
      </c>
      <c r="E45" s="5" t="s">
        <v>2</v>
      </c>
      <c r="F45" s="4" t="s">
        <v>33</v>
      </c>
      <c r="G45" s="5" t="s">
        <v>2</v>
      </c>
      <c r="H45" s="96" t="s">
        <v>34</v>
      </c>
      <c r="I45" s="96" t="s">
        <v>55</v>
      </c>
      <c r="J45" s="96" t="s">
        <v>33</v>
      </c>
      <c r="K45" s="96" t="s">
        <v>126</v>
      </c>
      <c r="L45" s="136" t="s">
        <v>127</v>
      </c>
      <c r="O45" s="119"/>
      <c r="P45" s="121"/>
      <c r="Q45" s="4" t="s">
        <v>33</v>
      </c>
      <c r="R45" s="5" t="s">
        <v>2</v>
      </c>
      <c r="S45" s="4" t="s">
        <v>33</v>
      </c>
      <c r="T45" s="5" t="s">
        <v>2</v>
      </c>
      <c r="U45" s="96" t="s">
        <v>34</v>
      </c>
      <c r="V45" s="136" t="s">
        <v>84</v>
      </c>
    </row>
    <row r="46" spans="2:22" ht="14.25" customHeight="1" thickBot="1">
      <c r="B46" s="120"/>
      <c r="C46" s="122"/>
      <c r="D46" s="7" t="s">
        <v>35</v>
      </c>
      <c r="E46" s="8" t="s">
        <v>36</v>
      </c>
      <c r="F46" s="7" t="s">
        <v>35</v>
      </c>
      <c r="G46" s="8" t="s">
        <v>36</v>
      </c>
      <c r="H46" s="97"/>
      <c r="I46" s="97"/>
      <c r="J46" s="97" t="s">
        <v>35</v>
      </c>
      <c r="K46" s="97"/>
      <c r="L46" s="137"/>
      <c r="O46" s="120"/>
      <c r="P46" s="122"/>
      <c r="Q46" s="7" t="s">
        <v>35</v>
      </c>
      <c r="R46" s="8" t="s">
        <v>36</v>
      </c>
      <c r="S46" s="7" t="s">
        <v>35</v>
      </c>
      <c r="T46" s="8" t="s">
        <v>36</v>
      </c>
      <c r="U46" s="97"/>
      <c r="V46" s="137"/>
    </row>
    <row r="47" spans="2:22" ht="14.5" thickBot="1">
      <c r="B47" s="10">
        <v>1</v>
      </c>
      <c r="C47" s="11" t="s">
        <v>56</v>
      </c>
      <c r="D47" s="12">
        <v>725</v>
      </c>
      <c r="E47" s="13">
        <v>0.11702986279257466</v>
      </c>
      <c r="F47" s="12">
        <v>525</v>
      </c>
      <c r="G47" s="13">
        <v>9.9112705304889553E-2</v>
      </c>
      <c r="H47" s="14">
        <v>0.38095238095238093</v>
      </c>
      <c r="I47" s="29">
        <v>0</v>
      </c>
      <c r="J47" s="12">
        <v>722</v>
      </c>
      <c r="K47" s="14">
        <v>4.1551246537396835E-3</v>
      </c>
      <c r="L47" s="29">
        <v>0</v>
      </c>
      <c r="O47" s="10">
        <v>1</v>
      </c>
      <c r="P47" s="11" t="s">
        <v>56</v>
      </c>
      <c r="Q47" s="12">
        <v>3784</v>
      </c>
      <c r="R47" s="13">
        <v>0.12465410462511529</v>
      </c>
      <c r="S47" s="12">
        <v>2692</v>
      </c>
      <c r="T47" s="13">
        <v>9.9262536873156337E-2</v>
      </c>
      <c r="U47" s="14">
        <v>0.40564635958395234</v>
      </c>
      <c r="V47" s="29">
        <v>0</v>
      </c>
    </row>
    <row r="48" spans="2:22" ht="14.5" thickBot="1">
      <c r="B48" s="71">
        <v>2</v>
      </c>
      <c r="C48" s="15" t="s">
        <v>63</v>
      </c>
      <c r="D48" s="16">
        <v>567</v>
      </c>
      <c r="E48" s="17">
        <v>9.152542372881356E-2</v>
      </c>
      <c r="F48" s="16">
        <v>487</v>
      </c>
      <c r="G48" s="17">
        <v>9.1938833301868986E-2</v>
      </c>
      <c r="H48" s="18">
        <v>0.16427104722792607</v>
      </c>
      <c r="I48" s="30">
        <v>0</v>
      </c>
      <c r="J48" s="16">
        <v>282</v>
      </c>
      <c r="K48" s="18">
        <v>1.0106382978723403</v>
      </c>
      <c r="L48" s="30">
        <v>6</v>
      </c>
      <c r="O48" s="71">
        <v>2</v>
      </c>
      <c r="P48" s="15" t="s">
        <v>69</v>
      </c>
      <c r="Q48" s="16">
        <v>2417</v>
      </c>
      <c r="R48" s="17">
        <v>7.9621821056792733E-2</v>
      </c>
      <c r="S48" s="16">
        <v>1836</v>
      </c>
      <c r="T48" s="17">
        <v>6.769911504424779E-2</v>
      </c>
      <c r="U48" s="18">
        <v>0.31644880174291945</v>
      </c>
      <c r="V48" s="30">
        <v>0</v>
      </c>
    </row>
    <row r="49" spans="2:22" ht="14.5" thickBot="1">
      <c r="B49" s="10">
        <v>3</v>
      </c>
      <c r="C49" s="11" t="s">
        <v>69</v>
      </c>
      <c r="D49" s="12">
        <v>474</v>
      </c>
      <c r="E49" s="13">
        <v>7.6513317191283292E-2</v>
      </c>
      <c r="F49" s="12">
        <v>409</v>
      </c>
      <c r="G49" s="13">
        <v>7.7213517085142527E-2</v>
      </c>
      <c r="H49" s="14">
        <v>0.158924205378973</v>
      </c>
      <c r="I49" s="29">
        <v>0</v>
      </c>
      <c r="J49" s="12">
        <v>529</v>
      </c>
      <c r="K49" s="14">
        <v>-0.10396975425330812</v>
      </c>
      <c r="L49" s="29">
        <v>-1</v>
      </c>
      <c r="O49" s="10">
        <v>3</v>
      </c>
      <c r="P49" s="11" t="s">
        <v>63</v>
      </c>
      <c r="Q49" s="12">
        <v>2131</v>
      </c>
      <c r="R49" s="13">
        <v>7.0200289893266571E-2</v>
      </c>
      <c r="S49" s="12">
        <v>1798</v>
      </c>
      <c r="T49" s="13">
        <v>6.6297935103244832E-2</v>
      </c>
      <c r="U49" s="14">
        <v>0.18520578420467193</v>
      </c>
      <c r="V49" s="29">
        <v>0</v>
      </c>
    </row>
    <row r="50" spans="2:22" ht="14.5" thickBot="1">
      <c r="B50" s="71">
        <v>4</v>
      </c>
      <c r="C50" s="15" t="s">
        <v>77</v>
      </c>
      <c r="D50" s="16">
        <v>418</v>
      </c>
      <c r="E50" s="17">
        <v>6.7473769168684417E-2</v>
      </c>
      <c r="F50" s="16">
        <v>259</v>
      </c>
      <c r="G50" s="17">
        <v>4.8895601283745517E-2</v>
      </c>
      <c r="H50" s="18">
        <v>0.61389961389961401</v>
      </c>
      <c r="I50" s="30">
        <v>3</v>
      </c>
      <c r="J50" s="16">
        <v>400</v>
      </c>
      <c r="K50" s="18">
        <v>4.4999999999999929E-2</v>
      </c>
      <c r="L50" s="30">
        <v>-1</v>
      </c>
      <c r="O50" s="71">
        <v>4</v>
      </c>
      <c r="P50" s="15" t="s">
        <v>77</v>
      </c>
      <c r="Q50" s="16">
        <v>1701</v>
      </c>
      <c r="R50" s="17">
        <v>5.6035050731321652E-2</v>
      </c>
      <c r="S50" s="16">
        <v>1363</v>
      </c>
      <c r="T50" s="17">
        <v>5.0258112094395277E-2</v>
      </c>
      <c r="U50" s="18">
        <v>0.24798239178283188</v>
      </c>
      <c r="V50" s="30">
        <v>4</v>
      </c>
    </row>
    <row r="51" spans="2:22" ht="14.5" thickBot="1">
      <c r="B51" s="10">
        <v>5</v>
      </c>
      <c r="C51" s="11" t="s">
        <v>61</v>
      </c>
      <c r="D51" s="12">
        <v>327</v>
      </c>
      <c r="E51" s="13">
        <v>5.2784503631961258E-2</v>
      </c>
      <c r="F51" s="12">
        <v>268</v>
      </c>
      <c r="G51" s="13">
        <v>5.0594676231829339E-2</v>
      </c>
      <c r="H51" s="14">
        <v>0.2201492537313432</v>
      </c>
      <c r="I51" s="29">
        <v>1</v>
      </c>
      <c r="J51" s="12">
        <v>297</v>
      </c>
      <c r="K51" s="14">
        <v>0.10101010101010099</v>
      </c>
      <c r="L51" s="29">
        <v>1</v>
      </c>
      <c r="O51" s="10">
        <v>5</v>
      </c>
      <c r="P51" s="11" t="s">
        <v>71</v>
      </c>
      <c r="Q51" s="12">
        <v>1587</v>
      </c>
      <c r="R51" s="13">
        <v>5.2279615232573462E-2</v>
      </c>
      <c r="S51" s="12">
        <v>1550</v>
      </c>
      <c r="T51" s="13">
        <v>5.7153392330383482E-2</v>
      </c>
      <c r="U51" s="14">
        <v>2.3870967741935534E-2</v>
      </c>
      <c r="V51" s="29">
        <v>2</v>
      </c>
    </row>
    <row r="52" spans="2:22" ht="14.5" thickBot="1">
      <c r="B52" s="71">
        <v>6</v>
      </c>
      <c r="C52" s="15" t="s">
        <v>71</v>
      </c>
      <c r="D52" s="16">
        <v>299</v>
      </c>
      <c r="E52" s="17">
        <v>4.8264729620661827E-2</v>
      </c>
      <c r="F52" s="16">
        <v>253</v>
      </c>
      <c r="G52" s="17">
        <v>4.7762884651689638E-2</v>
      </c>
      <c r="H52" s="18">
        <v>0.18181818181818188</v>
      </c>
      <c r="I52" s="30">
        <v>2</v>
      </c>
      <c r="J52" s="16">
        <v>292</v>
      </c>
      <c r="K52" s="18">
        <v>2.3972602739726012E-2</v>
      </c>
      <c r="L52" s="30">
        <v>1</v>
      </c>
      <c r="O52" s="71">
        <v>6</v>
      </c>
      <c r="P52" s="15" t="s">
        <v>58</v>
      </c>
      <c r="Q52" s="16">
        <v>1582</v>
      </c>
      <c r="R52" s="17">
        <v>5.2114903149295032E-2</v>
      </c>
      <c r="S52" s="16">
        <v>1696</v>
      </c>
      <c r="T52" s="17">
        <v>6.2536873156342182E-2</v>
      </c>
      <c r="U52" s="18">
        <v>-6.7216981132075526E-2</v>
      </c>
      <c r="V52" s="30">
        <v>-2</v>
      </c>
    </row>
    <row r="53" spans="2:22" ht="14.5" thickBot="1">
      <c r="B53" s="10">
        <v>7</v>
      </c>
      <c r="C53" s="11" t="s">
        <v>57</v>
      </c>
      <c r="D53" s="12">
        <v>290</v>
      </c>
      <c r="E53" s="13">
        <v>4.6811945117029866E-2</v>
      </c>
      <c r="F53" s="12">
        <v>323</v>
      </c>
      <c r="G53" s="13">
        <v>6.0977912025674909E-2</v>
      </c>
      <c r="H53" s="14">
        <v>-0.10216718266253866</v>
      </c>
      <c r="I53" s="29">
        <v>-2</v>
      </c>
      <c r="J53" s="12">
        <v>365</v>
      </c>
      <c r="K53" s="14">
        <v>-0.20547945205479456</v>
      </c>
      <c r="L53" s="29">
        <v>-2</v>
      </c>
      <c r="O53" s="10">
        <v>7</v>
      </c>
      <c r="P53" s="11" t="s">
        <v>61</v>
      </c>
      <c r="Q53" s="12">
        <v>1532</v>
      </c>
      <c r="R53" s="13">
        <v>5.0467782316510737E-2</v>
      </c>
      <c r="S53" s="12">
        <v>1587</v>
      </c>
      <c r="T53" s="13">
        <v>5.8517699115044244E-2</v>
      </c>
      <c r="U53" s="14">
        <v>-3.465658475110267E-2</v>
      </c>
      <c r="V53" s="29">
        <v>-1</v>
      </c>
    </row>
    <row r="54" spans="2:22" ht="14.5" thickBot="1">
      <c r="B54" s="71">
        <v>8</v>
      </c>
      <c r="C54" s="15" t="s">
        <v>58</v>
      </c>
      <c r="D54" s="16">
        <v>277</v>
      </c>
      <c r="E54" s="17">
        <v>4.4713478611783694E-2</v>
      </c>
      <c r="F54" s="16">
        <v>328</v>
      </c>
      <c r="G54" s="17">
        <v>6.1921842552388147E-2</v>
      </c>
      <c r="H54" s="18">
        <v>-0.15548780487804881</v>
      </c>
      <c r="I54" s="30">
        <v>-4</v>
      </c>
      <c r="J54" s="16">
        <v>392</v>
      </c>
      <c r="K54" s="18">
        <v>-0.29336734693877553</v>
      </c>
      <c r="L54" s="30">
        <v>-4</v>
      </c>
      <c r="O54" s="71">
        <v>8</v>
      </c>
      <c r="P54" s="15" t="s">
        <v>57</v>
      </c>
      <c r="Q54" s="16">
        <v>1446</v>
      </c>
      <c r="R54" s="17">
        <v>4.7634734484121755E-2</v>
      </c>
      <c r="S54" s="16">
        <v>1611</v>
      </c>
      <c r="T54" s="17">
        <v>5.9402654867256634E-2</v>
      </c>
      <c r="U54" s="18">
        <v>-0.10242085661080069</v>
      </c>
      <c r="V54" s="30">
        <v>-3</v>
      </c>
    </row>
    <row r="55" spans="2:22" ht="14.5" thickBot="1">
      <c r="B55" s="10">
        <v>9</v>
      </c>
      <c r="C55" s="11" t="s">
        <v>97</v>
      </c>
      <c r="D55" s="12">
        <v>241</v>
      </c>
      <c r="E55" s="13">
        <v>3.8902340597255849E-2</v>
      </c>
      <c r="F55" s="12">
        <v>94</v>
      </c>
      <c r="G55" s="13">
        <v>1.7745893902208796E-2</v>
      </c>
      <c r="H55" s="14">
        <v>1.5638297872340425</v>
      </c>
      <c r="I55" s="29">
        <v>8</v>
      </c>
      <c r="J55" s="12">
        <v>148</v>
      </c>
      <c r="K55" s="14">
        <v>0.62837837837837829</v>
      </c>
      <c r="L55" s="29">
        <v>3</v>
      </c>
      <c r="O55" s="10">
        <v>9</v>
      </c>
      <c r="P55" s="11" t="s">
        <v>76</v>
      </c>
      <c r="Q55" s="12">
        <v>1078</v>
      </c>
      <c r="R55" s="13">
        <v>3.5511925154829357E-2</v>
      </c>
      <c r="S55" s="12">
        <v>1071</v>
      </c>
      <c r="T55" s="13">
        <v>3.9491150442477876E-2</v>
      </c>
      <c r="U55" s="14">
        <v>6.5359477124182774E-3</v>
      </c>
      <c r="V55" s="29">
        <v>0</v>
      </c>
    </row>
    <row r="56" spans="2:22" ht="14.5" thickBot="1">
      <c r="B56" s="71">
        <v>10</v>
      </c>
      <c r="C56" s="15" t="s">
        <v>76</v>
      </c>
      <c r="D56" s="16">
        <v>223</v>
      </c>
      <c r="E56" s="17">
        <v>3.5996771589991927E-2</v>
      </c>
      <c r="F56" s="16">
        <v>225</v>
      </c>
      <c r="G56" s="17">
        <v>4.2476873702095526E-2</v>
      </c>
      <c r="H56" s="18">
        <v>-8.8888888888888351E-3</v>
      </c>
      <c r="I56" s="30">
        <v>0</v>
      </c>
      <c r="J56" s="16">
        <v>193</v>
      </c>
      <c r="K56" s="18">
        <v>0.15544041450777213</v>
      </c>
      <c r="L56" s="30">
        <v>0</v>
      </c>
      <c r="O56" s="71">
        <v>10</v>
      </c>
      <c r="P56" s="15" t="s">
        <v>70</v>
      </c>
      <c r="Q56" s="16">
        <v>1071</v>
      </c>
      <c r="R56" s="17">
        <v>3.5281328238239561E-2</v>
      </c>
      <c r="S56" s="16">
        <v>1003</v>
      </c>
      <c r="T56" s="17">
        <v>3.6983775811209436E-2</v>
      </c>
      <c r="U56" s="18">
        <v>6.7796610169491567E-2</v>
      </c>
      <c r="V56" s="30">
        <v>0</v>
      </c>
    </row>
    <row r="57" spans="2:22" ht="14.5" thickBot="1">
      <c r="B57" s="10">
        <v>11</v>
      </c>
      <c r="C57" s="11" t="s">
        <v>70</v>
      </c>
      <c r="D57" s="12">
        <v>196</v>
      </c>
      <c r="E57" s="13">
        <v>3.1638418079096044E-2</v>
      </c>
      <c r="F57" s="12">
        <v>228</v>
      </c>
      <c r="G57" s="13">
        <v>4.3043232018123469E-2</v>
      </c>
      <c r="H57" s="14">
        <v>-0.14035087719298245</v>
      </c>
      <c r="I57" s="29">
        <v>-2</v>
      </c>
      <c r="J57" s="12">
        <v>196</v>
      </c>
      <c r="K57" s="14">
        <v>0</v>
      </c>
      <c r="L57" s="29">
        <v>-2</v>
      </c>
      <c r="O57" s="10">
        <v>11</v>
      </c>
      <c r="P57" s="11" t="s">
        <v>97</v>
      </c>
      <c r="Q57" s="12">
        <v>1068</v>
      </c>
      <c r="R57" s="13">
        <v>3.5182500988272497E-2</v>
      </c>
      <c r="S57" s="12">
        <v>622</v>
      </c>
      <c r="T57" s="13">
        <v>2.293510324483776E-2</v>
      </c>
      <c r="U57" s="14">
        <v>0.71704180064308676</v>
      </c>
      <c r="V57" s="29">
        <v>4</v>
      </c>
    </row>
    <row r="58" spans="2:22" ht="14.5" thickBot="1">
      <c r="B58" s="71">
        <v>12</v>
      </c>
      <c r="C58" s="15" t="s">
        <v>98</v>
      </c>
      <c r="D58" s="16">
        <v>154</v>
      </c>
      <c r="E58" s="17">
        <v>2.4858757062146894E-2</v>
      </c>
      <c r="F58" s="16">
        <v>136</v>
      </c>
      <c r="G58" s="17">
        <v>2.5674910326599961E-2</v>
      </c>
      <c r="H58" s="18">
        <v>0.13235294117647056</v>
      </c>
      <c r="I58" s="30">
        <v>0</v>
      </c>
      <c r="J58" s="16">
        <v>165</v>
      </c>
      <c r="K58" s="18">
        <v>-6.6666666666666652E-2</v>
      </c>
      <c r="L58" s="30">
        <v>-1</v>
      </c>
      <c r="O58" s="71">
        <v>12</v>
      </c>
      <c r="P58" s="15" t="s">
        <v>98</v>
      </c>
      <c r="Q58" s="16">
        <v>905</v>
      </c>
      <c r="R58" s="17">
        <v>2.9812887073395706E-2</v>
      </c>
      <c r="S58" s="16">
        <v>793</v>
      </c>
      <c r="T58" s="17">
        <v>2.9240412979351031E-2</v>
      </c>
      <c r="U58" s="18">
        <v>0.14123581336696089</v>
      </c>
      <c r="V58" s="30">
        <v>0</v>
      </c>
    </row>
    <row r="59" spans="2:22" ht="14.5" thickBot="1">
      <c r="B59" s="10">
        <v>13</v>
      </c>
      <c r="C59" s="11" t="s">
        <v>111</v>
      </c>
      <c r="D59" s="12">
        <v>133</v>
      </c>
      <c r="E59" s="13">
        <v>2.1468926553672316E-2</v>
      </c>
      <c r="F59" s="12">
        <v>113</v>
      </c>
      <c r="G59" s="13">
        <v>2.1332829903719087E-2</v>
      </c>
      <c r="H59" s="14">
        <v>0.17699115044247793</v>
      </c>
      <c r="I59" s="29">
        <v>0</v>
      </c>
      <c r="J59" s="12">
        <v>147</v>
      </c>
      <c r="K59" s="14">
        <v>-9.5238095238095233E-2</v>
      </c>
      <c r="L59" s="29">
        <v>0</v>
      </c>
      <c r="O59" s="10">
        <v>13</v>
      </c>
      <c r="P59" s="11" t="s">
        <v>101</v>
      </c>
      <c r="Q59" s="12">
        <v>620</v>
      </c>
      <c r="R59" s="13">
        <v>2.0424298326525234E-2</v>
      </c>
      <c r="S59" s="12">
        <v>671</v>
      </c>
      <c r="T59" s="13">
        <v>2.474188790560472E-2</v>
      </c>
      <c r="U59" s="14">
        <v>-7.6005961251862875E-2</v>
      </c>
      <c r="V59" s="29">
        <v>0</v>
      </c>
    </row>
    <row r="60" spans="2:22" ht="14.5" thickBot="1">
      <c r="B60" s="71">
        <v>14</v>
      </c>
      <c r="C60" s="15" t="s">
        <v>104</v>
      </c>
      <c r="D60" s="16">
        <v>128</v>
      </c>
      <c r="E60" s="17">
        <v>2.0661824051654561E-2</v>
      </c>
      <c r="F60" s="16">
        <v>99</v>
      </c>
      <c r="G60" s="17">
        <v>1.8689824428922031E-2</v>
      </c>
      <c r="H60" s="18">
        <v>0.29292929292929304</v>
      </c>
      <c r="I60" s="30">
        <v>2</v>
      </c>
      <c r="J60" s="16">
        <v>125</v>
      </c>
      <c r="K60" s="18">
        <v>2.4000000000000021E-2</v>
      </c>
      <c r="L60" s="30">
        <v>2</v>
      </c>
      <c r="O60" s="71">
        <v>14</v>
      </c>
      <c r="P60" s="15" t="s">
        <v>99</v>
      </c>
      <c r="Q60" s="16">
        <v>610</v>
      </c>
      <c r="R60" s="17">
        <v>2.0094874159968374E-2</v>
      </c>
      <c r="S60" s="16">
        <v>829</v>
      </c>
      <c r="T60" s="17">
        <v>3.0567846607669615E-2</v>
      </c>
      <c r="U60" s="18">
        <v>-0.26417370325693612</v>
      </c>
      <c r="V60" s="30">
        <v>-3</v>
      </c>
    </row>
    <row r="61" spans="2:22" ht="14.5" thickBot="1">
      <c r="B61" s="10">
        <v>15</v>
      </c>
      <c r="C61" s="11" t="s">
        <v>101</v>
      </c>
      <c r="D61" s="12">
        <v>113</v>
      </c>
      <c r="E61" s="13">
        <v>1.8240516545601292E-2</v>
      </c>
      <c r="F61" s="12">
        <v>107</v>
      </c>
      <c r="G61" s="13">
        <v>2.0200113271663205E-2</v>
      </c>
      <c r="H61" s="14">
        <v>5.6074766355140193E-2</v>
      </c>
      <c r="I61" s="29">
        <v>0</v>
      </c>
      <c r="J61" s="12">
        <v>116</v>
      </c>
      <c r="K61" s="14">
        <v>-2.5862068965517238E-2</v>
      </c>
      <c r="L61" s="29">
        <v>2</v>
      </c>
      <c r="O61" s="10">
        <v>15</v>
      </c>
      <c r="P61" s="11" t="s">
        <v>102</v>
      </c>
      <c r="Q61" s="12">
        <v>584</v>
      </c>
      <c r="R61" s="13">
        <v>1.9238371326920543E-2</v>
      </c>
      <c r="S61" s="12">
        <v>232</v>
      </c>
      <c r="T61" s="13">
        <v>8.5545722713864306E-3</v>
      </c>
      <c r="U61" s="14">
        <v>1.5172413793103448</v>
      </c>
      <c r="V61" s="29">
        <v>15</v>
      </c>
    </row>
    <row r="62" spans="2:22" ht="14.5" thickBot="1">
      <c r="B62" s="71">
        <v>16</v>
      </c>
      <c r="C62" s="15" t="s">
        <v>99</v>
      </c>
      <c r="D62" s="16">
        <v>103</v>
      </c>
      <c r="E62" s="17">
        <v>1.662631154156578E-2</v>
      </c>
      <c r="F62" s="16">
        <v>149</v>
      </c>
      <c r="G62" s="17">
        <v>2.812912969605437E-2</v>
      </c>
      <c r="H62" s="18">
        <v>-0.3087248322147651</v>
      </c>
      <c r="I62" s="30">
        <v>-5</v>
      </c>
      <c r="J62" s="16">
        <v>138</v>
      </c>
      <c r="K62" s="18">
        <v>-0.25362318840579712</v>
      </c>
      <c r="L62" s="30">
        <v>-2</v>
      </c>
      <c r="O62" s="71">
        <v>16</v>
      </c>
      <c r="P62" s="15" t="s">
        <v>104</v>
      </c>
      <c r="Q62" s="16">
        <v>538</v>
      </c>
      <c r="R62" s="17">
        <v>1.7723020160758992E-2</v>
      </c>
      <c r="S62" s="16">
        <v>538</v>
      </c>
      <c r="T62" s="17">
        <v>1.9837758112094397E-2</v>
      </c>
      <c r="U62" s="18">
        <v>0</v>
      </c>
      <c r="V62" s="30">
        <v>0</v>
      </c>
    </row>
    <row r="63" spans="2:22" ht="14.5" thickBot="1">
      <c r="B63" s="10">
        <v>17</v>
      </c>
      <c r="C63" s="11" t="s">
        <v>102</v>
      </c>
      <c r="D63" s="12">
        <v>101</v>
      </c>
      <c r="E63" s="13">
        <v>1.6303470540758678E-2</v>
      </c>
      <c r="F63" s="12">
        <v>64</v>
      </c>
      <c r="G63" s="13">
        <v>1.2082310741929394E-2</v>
      </c>
      <c r="H63" s="14">
        <v>0.578125</v>
      </c>
      <c r="I63" s="29">
        <v>6</v>
      </c>
      <c r="J63" s="12">
        <v>132</v>
      </c>
      <c r="K63" s="14">
        <v>-0.23484848484848486</v>
      </c>
      <c r="L63" s="29">
        <v>-2</v>
      </c>
      <c r="O63" s="10">
        <v>17</v>
      </c>
      <c r="P63" s="11" t="s">
        <v>103</v>
      </c>
      <c r="Q63" s="12">
        <v>524</v>
      </c>
      <c r="R63" s="13">
        <v>1.7261826327579392E-2</v>
      </c>
      <c r="S63" s="12">
        <v>336</v>
      </c>
      <c r="T63" s="13">
        <v>1.2389380530973451E-2</v>
      </c>
      <c r="U63" s="14">
        <v>0.55952380952380953</v>
      </c>
      <c r="V63" s="29">
        <v>8</v>
      </c>
    </row>
    <row r="64" spans="2:22" ht="14.5" thickBot="1">
      <c r="B64" s="71" t="s">
        <v>128</v>
      </c>
      <c r="C64" s="15" t="s">
        <v>132</v>
      </c>
      <c r="D64" s="16">
        <v>101</v>
      </c>
      <c r="E64" s="17">
        <v>1.6303470540758678E-2</v>
      </c>
      <c r="F64" s="16">
        <v>87</v>
      </c>
      <c r="G64" s="17">
        <v>1.642439116481027E-2</v>
      </c>
      <c r="H64" s="18">
        <v>0.16091954022988508</v>
      </c>
      <c r="I64" s="30">
        <v>1</v>
      </c>
      <c r="J64" s="16">
        <v>57</v>
      </c>
      <c r="K64" s="18">
        <v>0.77192982456140347</v>
      </c>
      <c r="L64" s="30">
        <v>9</v>
      </c>
      <c r="O64" s="71">
        <v>18</v>
      </c>
      <c r="P64" s="15" t="s">
        <v>100</v>
      </c>
      <c r="Q64" s="16">
        <v>515</v>
      </c>
      <c r="R64" s="17">
        <v>1.6965344577678218E-2</v>
      </c>
      <c r="S64" s="16">
        <v>408</v>
      </c>
      <c r="T64" s="17">
        <v>1.5044247787610619E-2</v>
      </c>
      <c r="U64" s="18">
        <v>0.26225490196078427</v>
      </c>
      <c r="V64" s="30">
        <v>1</v>
      </c>
    </row>
    <row r="65" spans="2:22" ht="14.5" thickBot="1">
      <c r="B65" s="10">
        <v>19</v>
      </c>
      <c r="C65" s="11" t="s">
        <v>103</v>
      </c>
      <c r="D65" s="12">
        <v>97</v>
      </c>
      <c r="E65" s="13">
        <v>1.5657788539144471E-2</v>
      </c>
      <c r="F65" s="12">
        <v>78</v>
      </c>
      <c r="G65" s="13">
        <v>1.472531621672645E-2</v>
      </c>
      <c r="H65" s="14">
        <v>0.24358974358974361</v>
      </c>
      <c r="I65" s="29">
        <v>2</v>
      </c>
      <c r="J65" s="12">
        <v>64</v>
      </c>
      <c r="K65" s="14">
        <v>0.515625</v>
      </c>
      <c r="L65" s="29">
        <v>3</v>
      </c>
      <c r="O65" s="10">
        <v>19</v>
      </c>
      <c r="P65" s="11" t="s">
        <v>111</v>
      </c>
      <c r="Q65" s="12">
        <v>441</v>
      </c>
      <c r="R65" s="13">
        <v>1.4527605745157464E-2</v>
      </c>
      <c r="S65" s="12">
        <v>635</v>
      </c>
      <c r="T65" s="13">
        <v>2.3414454277286136E-2</v>
      </c>
      <c r="U65" s="14">
        <v>-0.30551181102362202</v>
      </c>
      <c r="V65" s="29">
        <v>-5</v>
      </c>
    </row>
    <row r="66" spans="2:22" ht="14.5" thickBot="1">
      <c r="B66" s="71" t="s">
        <v>128</v>
      </c>
      <c r="C66" s="15" t="s">
        <v>100</v>
      </c>
      <c r="D66" s="16">
        <v>97</v>
      </c>
      <c r="E66" s="17">
        <v>1.5657788539144471E-2</v>
      </c>
      <c r="F66" s="16">
        <v>50</v>
      </c>
      <c r="G66" s="17">
        <v>9.4393052671323391E-3</v>
      </c>
      <c r="H66" s="18">
        <v>0.94</v>
      </c>
      <c r="I66" s="30">
        <v>5</v>
      </c>
      <c r="J66" s="16">
        <v>54</v>
      </c>
      <c r="K66" s="18">
        <v>0.79629629629629628</v>
      </c>
      <c r="L66" s="30">
        <v>10</v>
      </c>
      <c r="O66" s="71">
        <v>20</v>
      </c>
      <c r="P66" s="15" t="s">
        <v>105</v>
      </c>
      <c r="Q66" s="16">
        <v>438</v>
      </c>
      <c r="R66" s="17">
        <v>1.4428778495190408E-2</v>
      </c>
      <c r="S66" s="16">
        <v>353</v>
      </c>
      <c r="T66" s="17">
        <v>1.3016224188790561E-2</v>
      </c>
      <c r="U66" s="18">
        <v>0.2407932011331444</v>
      </c>
      <c r="V66" s="30">
        <v>3</v>
      </c>
    </row>
    <row r="67" spans="2:22" ht="14.5" thickBot="1">
      <c r="B67" s="117" t="s">
        <v>87</v>
      </c>
      <c r="C67" s="118"/>
      <c r="D67" s="20">
        <f>SUM(D47:D66)</f>
        <v>5064</v>
      </c>
      <c r="E67" s="21">
        <f>D67/D69</f>
        <v>0.8174334140435835</v>
      </c>
      <c r="F67" s="20">
        <f>SUM(F47:F66)</f>
        <v>4282</v>
      </c>
      <c r="G67" s="21">
        <f>F67/F69</f>
        <v>0.80838210307721348</v>
      </c>
      <c r="H67" s="22">
        <f>D67/F67-1</f>
        <v>0.18262494161606724</v>
      </c>
      <c r="I67" s="31"/>
      <c r="J67" s="20">
        <f>SUM(J47:J66)</f>
        <v>4814</v>
      </c>
      <c r="K67" s="21">
        <f>D67/J67-1</f>
        <v>5.1931865392604859E-2</v>
      </c>
      <c r="L67" s="20"/>
      <c r="O67" s="117" t="s">
        <v>87</v>
      </c>
      <c r="P67" s="118"/>
      <c r="Q67" s="20">
        <f>SUM(Q47:Q66)</f>
        <v>24572</v>
      </c>
      <c r="R67" s="21">
        <f>Q67/Q69</f>
        <v>0.80946106206351298</v>
      </c>
      <c r="S67" s="20">
        <f>SUM(S47:S66)</f>
        <v>21624</v>
      </c>
      <c r="T67" s="21">
        <f>S67/S69</f>
        <v>0.79734513274336283</v>
      </c>
      <c r="U67" s="22">
        <f>Q67/S67-1</f>
        <v>0.13633000369959314</v>
      </c>
      <c r="V67" s="31"/>
    </row>
    <row r="68" spans="2:22" ht="14.5" thickBot="1">
      <c r="B68" s="117" t="s">
        <v>37</v>
      </c>
      <c r="C68" s="118"/>
      <c r="D68" s="20">
        <f>D69-D67</f>
        <v>1131</v>
      </c>
      <c r="E68" s="21">
        <f>D68/D69</f>
        <v>0.18256658595641648</v>
      </c>
      <c r="F68" s="20">
        <f>F69-F67</f>
        <v>1015</v>
      </c>
      <c r="G68" s="21">
        <f>F68/F69</f>
        <v>0.1916178969227865</v>
      </c>
      <c r="H68" s="22">
        <f>D68/F68-1</f>
        <v>0.11428571428571432</v>
      </c>
      <c r="I68" s="32"/>
      <c r="J68" s="20">
        <f>J69-SUM(J47:J56)</f>
        <v>2428</v>
      </c>
      <c r="K68" s="22">
        <f>D68/J68-1</f>
        <v>-0.53418451400329492</v>
      </c>
      <c r="L68" s="33"/>
      <c r="O68" s="117" t="s">
        <v>37</v>
      </c>
      <c r="P68" s="118"/>
      <c r="Q68" s="20">
        <f>Q69-Q67</f>
        <v>5784</v>
      </c>
      <c r="R68" s="21">
        <f>Q68/Q69</f>
        <v>0.19053893793648702</v>
      </c>
      <c r="S68" s="20">
        <f>S69-S67</f>
        <v>5496</v>
      </c>
      <c r="T68" s="21">
        <f>S68/S69</f>
        <v>0.20265486725663717</v>
      </c>
      <c r="U68" s="22">
        <f>Q68/S68-1</f>
        <v>5.240174672489073E-2</v>
      </c>
      <c r="V68" s="32"/>
    </row>
    <row r="69" spans="2:22" ht="14.5" thickBot="1">
      <c r="B69" s="115" t="s">
        <v>59</v>
      </c>
      <c r="C69" s="116"/>
      <c r="D69" s="23">
        <v>6195</v>
      </c>
      <c r="E69" s="24">
        <v>1</v>
      </c>
      <c r="F69" s="23">
        <v>5297</v>
      </c>
      <c r="G69" s="24">
        <v>1</v>
      </c>
      <c r="H69" s="25">
        <v>0.16952992259769673</v>
      </c>
      <c r="I69" s="34"/>
      <c r="J69" s="23">
        <v>6048</v>
      </c>
      <c r="K69" s="25">
        <v>2.430555555555558E-2</v>
      </c>
      <c r="L69" s="23"/>
      <c r="O69" s="115" t="s">
        <v>59</v>
      </c>
      <c r="P69" s="116"/>
      <c r="Q69" s="23">
        <v>30356</v>
      </c>
      <c r="R69" s="24">
        <v>1</v>
      </c>
      <c r="S69" s="23">
        <v>27120</v>
      </c>
      <c r="T69" s="24">
        <v>1</v>
      </c>
      <c r="U69" s="25">
        <v>0.1193215339233038</v>
      </c>
      <c r="V69" s="34"/>
    </row>
    <row r="70" spans="2:22">
      <c r="B70" s="72" t="s">
        <v>64</v>
      </c>
      <c r="O70" s="72" t="s">
        <v>64</v>
      </c>
    </row>
    <row r="71" spans="2:22">
      <c r="B71" s="73" t="s">
        <v>65</v>
      </c>
      <c r="O71" s="73" t="s">
        <v>65</v>
      </c>
    </row>
    <row r="79" spans="2:22" ht="15" customHeight="1"/>
    <row r="81" ht="15" customHeight="1"/>
  </sheetData>
  <mergeCells count="84">
    <mergeCell ref="B67:C67"/>
    <mergeCell ref="O67:P67"/>
    <mergeCell ref="B68:C68"/>
    <mergeCell ref="O68:P68"/>
    <mergeCell ref="B69:C69"/>
    <mergeCell ref="O69:P69"/>
    <mergeCell ref="I45:I46"/>
    <mergeCell ref="J45:J46"/>
    <mergeCell ref="K45:K46"/>
    <mergeCell ref="L45:L46"/>
    <mergeCell ref="U45:U46"/>
    <mergeCell ref="V45:V46"/>
    <mergeCell ref="L43:L44"/>
    <mergeCell ref="Q43:R44"/>
    <mergeCell ref="S43:T44"/>
    <mergeCell ref="U43:U44"/>
    <mergeCell ref="V43:V44"/>
    <mergeCell ref="B44:B46"/>
    <mergeCell ref="C44:C46"/>
    <mergeCell ref="O44:O46"/>
    <mergeCell ref="P44:P46"/>
    <mergeCell ref="H45:H46"/>
    <mergeCell ref="Q41:V41"/>
    <mergeCell ref="D42:I42"/>
    <mergeCell ref="J42:L42"/>
    <mergeCell ref="Q42:V42"/>
    <mergeCell ref="D43:E44"/>
    <mergeCell ref="F43:G44"/>
    <mergeCell ref="H43:H44"/>
    <mergeCell ref="I43:I44"/>
    <mergeCell ref="J43:J44"/>
    <mergeCell ref="K43:K44"/>
    <mergeCell ref="B38:L38"/>
    <mergeCell ref="O38:V38"/>
    <mergeCell ref="B39:L39"/>
    <mergeCell ref="O39:V39"/>
    <mergeCell ref="B41:B43"/>
    <mergeCell ref="C41:C43"/>
    <mergeCell ref="D41:I41"/>
    <mergeCell ref="J41:L41"/>
    <mergeCell ref="O41:O43"/>
    <mergeCell ref="P41:P43"/>
    <mergeCell ref="B31:C31"/>
    <mergeCell ref="O31:P31"/>
    <mergeCell ref="B32:C32"/>
    <mergeCell ref="O32:P32"/>
    <mergeCell ref="B33:C33"/>
    <mergeCell ref="O33:P33"/>
    <mergeCell ref="I9:I10"/>
    <mergeCell ref="J9:J10"/>
    <mergeCell ref="K9:K10"/>
    <mergeCell ref="L9:L10"/>
    <mergeCell ref="U9:U10"/>
    <mergeCell ref="V9:V10"/>
    <mergeCell ref="L7:L8"/>
    <mergeCell ref="Q7:R8"/>
    <mergeCell ref="S7:T8"/>
    <mergeCell ref="U7:U8"/>
    <mergeCell ref="V7:V8"/>
    <mergeCell ref="B8:B10"/>
    <mergeCell ref="C8:C10"/>
    <mergeCell ref="O8:O10"/>
    <mergeCell ref="P8:P10"/>
    <mergeCell ref="H9:H10"/>
    <mergeCell ref="Q5:V5"/>
    <mergeCell ref="D6:I6"/>
    <mergeCell ref="J6:L6"/>
    <mergeCell ref="Q6:V6"/>
    <mergeCell ref="D7:E8"/>
    <mergeCell ref="F7:G8"/>
    <mergeCell ref="H7:H8"/>
    <mergeCell ref="I7:I8"/>
    <mergeCell ref="J7:J8"/>
    <mergeCell ref="K7:K8"/>
    <mergeCell ref="B2:L2"/>
    <mergeCell ref="O2:V2"/>
    <mergeCell ref="B3:L3"/>
    <mergeCell ref="O3:V3"/>
    <mergeCell ref="B5:B7"/>
    <mergeCell ref="C5:C7"/>
    <mergeCell ref="D5:I5"/>
    <mergeCell ref="J5:L5"/>
    <mergeCell ref="O5:O7"/>
    <mergeCell ref="P5:P7"/>
  </mergeCells>
  <conditionalFormatting sqref="D11:H30">
    <cfRule type="cellIs" dxfId="21" priority="7" operator="equal">
      <formula>0</formula>
    </cfRule>
  </conditionalFormatting>
  <conditionalFormatting sqref="D47:H66">
    <cfRule type="cellIs" dxfId="20" priority="19" operator="equal">
      <formula>0</formula>
    </cfRule>
  </conditionalFormatting>
  <conditionalFormatting sqref="H11:H32 U11:U32 H47:H68">
    <cfRule type="cellIs" dxfId="19" priority="14" operator="lessThan">
      <formula>0</formula>
    </cfRule>
  </conditionalFormatting>
  <conditionalFormatting sqref="I11:I30">
    <cfRule type="cellIs" dxfId="18" priority="6" operator="lessThan">
      <formula>0</formula>
    </cfRule>
  </conditionalFormatting>
  <conditionalFormatting sqref="I47:I66">
    <cfRule type="cellIs" dxfId="17" priority="20" operator="lessThan">
      <formula>0</formula>
    </cfRule>
    <cfRule type="cellIs" dxfId="16" priority="21" operator="equal">
      <formula>0</formula>
    </cfRule>
    <cfRule type="cellIs" dxfId="15" priority="22" operator="greaterThan">
      <formula>0</formula>
    </cfRule>
  </conditionalFormatting>
  <conditionalFormatting sqref="J11:K30">
    <cfRule type="cellIs" dxfId="14" priority="5" operator="equal">
      <formula>0</formula>
    </cfRule>
  </conditionalFormatting>
  <conditionalFormatting sqref="J47:K66">
    <cfRule type="cellIs" dxfId="13" priority="18" operator="equal">
      <formula>0</formula>
    </cfRule>
  </conditionalFormatting>
  <conditionalFormatting sqref="K68">
    <cfRule type="cellIs" dxfId="12" priority="13" operator="lessThan">
      <formula>0</formula>
    </cfRule>
  </conditionalFormatting>
  <conditionalFormatting sqref="K11:L30">
    <cfRule type="cellIs" dxfId="11" priority="4" operator="lessThan">
      <formula>0</formula>
    </cfRule>
  </conditionalFormatting>
  <conditionalFormatting sqref="K47:L66">
    <cfRule type="cellIs" dxfId="10" priority="15" operator="lessThan">
      <formula>0</formula>
    </cfRule>
  </conditionalFormatting>
  <conditionalFormatting sqref="L11:L30">
    <cfRule type="cellIs" dxfId="9" priority="3" operator="equal">
      <formula>0</formula>
    </cfRule>
  </conditionalFormatting>
  <conditionalFormatting sqref="L47:L66">
    <cfRule type="cellIs" dxfId="8" priority="16" operator="equal">
      <formula>0</formula>
    </cfRule>
    <cfRule type="cellIs" dxfId="7" priority="17" operator="greaterThan">
      <formula>0</formula>
    </cfRule>
  </conditionalFormatting>
  <conditionalFormatting sqref="Q11:U30">
    <cfRule type="cellIs" dxfId="6" priority="2" operator="equal">
      <formula>0</formula>
    </cfRule>
  </conditionalFormatting>
  <conditionalFormatting sqref="Q47:U66">
    <cfRule type="cellIs" dxfId="5" priority="9" operator="equal">
      <formula>0</formula>
    </cfRule>
  </conditionalFormatting>
  <conditionalFormatting sqref="U47:U68">
    <cfRule type="cellIs" dxfId="4" priority="8" operator="lessThan">
      <formula>0</formula>
    </cfRule>
  </conditionalFormatting>
  <conditionalFormatting sqref="V11:V30">
    <cfRule type="cellIs" dxfId="3" priority="1" operator="lessThan">
      <formula>0</formula>
    </cfRule>
  </conditionalFormatting>
  <conditionalFormatting sqref="V47:V66">
    <cfRule type="cellIs" dxfId="2" priority="10" operator="lessThan">
      <formula>0</formula>
    </cfRule>
    <cfRule type="cellIs" dxfId="1" priority="11" operator="equal">
      <formula>0</formula>
    </cfRule>
    <cfRule type="cellIs" dxfId="0" priority="1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CV Ranking GVW&gt;3.5t</vt:lpstr>
      <vt:lpstr>CV GVW&gt;3.5t-segments 1</vt:lpstr>
      <vt:lpstr>CV GVW&gt;3.5t-segments 2</vt:lpstr>
      <vt:lpstr>Buses GVW&gt;3.5t</vt:lpstr>
      <vt:lpstr>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2026-01-07T06:09:00Z</cp:lastPrinted>
  <dcterms:created xsi:type="dcterms:W3CDTF">2011-02-21T10:08:17Z</dcterms:created>
  <dcterms:modified xsi:type="dcterms:W3CDTF">2026-06-02T17:21:44Z</dcterms:modified>
</cp:coreProperties>
</file>