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1\SOiSD\"/>
    </mc:Choice>
  </mc:AlternateContent>
  <xr:revisionPtr revIDLastSave="0" documentId="13_ncr:1_{8A1F32E2-D7EA-4433-B929-121C5B7180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6" r:id="rId1"/>
    <sheet name="Passenger Cars Ranking" sheetId="4" r:id="rId2"/>
    <sheet name="Paliwa_Samochody osobowe" sheetId="17" r:id="rId3"/>
    <sheet name="PC for Ind.Customers" sheetId="11" r:id="rId4"/>
    <sheet name="PC for Business" sheetId="12" r:id="rId5"/>
    <sheet name="LCV up to 3.5T" sheetId="15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6" l="1"/>
  <c r="D7" i="16"/>
  <c r="E7" i="16"/>
  <c r="D25" i="15" l="1"/>
  <c r="J51" i="15"/>
  <c r="J50" i="15"/>
  <c r="F50" i="15"/>
  <c r="F51" i="15"/>
  <c r="G51" i="15"/>
  <c r="D50" i="15"/>
  <c r="D51" i="15"/>
  <c r="J26" i="15"/>
  <c r="F26" i="15"/>
  <c r="G26" i="15"/>
  <c r="D26" i="15"/>
  <c r="E26" i="15"/>
  <c r="K26" i="15"/>
  <c r="J25" i="15"/>
  <c r="F25" i="15"/>
  <c r="G25" i="15"/>
  <c r="E25" i="15"/>
  <c r="K25" i="15"/>
  <c r="E50" i="15"/>
  <c r="K51" i="15"/>
  <c r="E51" i="15"/>
  <c r="H25" i="15"/>
  <c r="G50" i="15"/>
  <c r="H50" i="15"/>
  <c r="K50" i="15"/>
  <c r="H26" i="15"/>
  <c r="H51" i="15"/>
  <c r="D70" i="11"/>
  <c r="F70" i="11"/>
  <c r="G70" i="11"/>
  <c r="J70" i="11"/>
  <c r="K70" i="11"/>
  <c r="H70" i="11"/>
  <c r="E70" i="11"/>
  <c r="D31" i="1"/>
  <c r="E31" i="1"/>
  <c r="F31" i="1"/>
  <c r="G31" i="1"/>
  <c r="I31" i="1"/>
  <c r="D32" i="1"/>
  <c r="F32" i="1"/>
  <c r="G32" i="1"/>
  <c r="I32" i="1"/>
  <c r="D32" i="12"/>
  <c r="F32" i="12"/>
  <c r="G32" i="12"/>
  <c r="J32" i="12"/>
  <c r="D33" i="12"/>
  <c r="E33" i="12"/>
  <c r="F33" i="12"/>
  <c r="G33" i="12"/>
  <c r="J33" i="12"/>
  <c r="D69" i="12"/>
  <c r="F69" i="12"/>
  <c r="G69" i="12"/>
  <c r="J69" i="12"/>
  <c r="D70" i="12"/>
  <c r="F70" i="12"/>
  <c r="J70" i="12"/>
  <c r="D32" i="11"/>
  <c r="E32" i="11"/>
  <c r="F32" i="11"/>
  <c r="J32" i="11"/>
  <c r="D33" i="11"/>
  <c r="F33" i="11"/>
  <c r="G33" i="11"/>
  <c r="J33" i="11"/>
  <c r="D69" i="11"/>
  <c r="F69" i="11"/>
  <c r="G69" i="11"/>
  <c r="J69" i="11"/>
  <c r="D31" i="4"/>
  <c r="F31" i="4"/>
  <c r="G31" i="4"/>
  <c r="I31" i="4"/>
  <c r="D32" i="4"/>
  <c r="F32" i="4"/>
  <c r="G32" i="4"/>
  <c r="I32" i="4"/>
  <c r="D67" i="4"/>
  <c r="E67" i="4"/>
  <c r="F67" i="4"/>
  <c r="G67" i="4"/>
  <c r="J67" i="4"/>
  <c r="D68" i="4"/>
  <c r="E68" i="4"/>
  <c r="F68" i="4"/>
  <c r="G68" i="4"/>
  <c r="J68" i="4"/>
  <c r="H70" i="12"/>
  <c r="K33" i="11"/>
  <c r="H32" i="11"/>
  <c r="K32" i="11"/>
  <c r="H69" i="12"/>
  <c r="K70" i="12"/>
  <c r="H32" i="1"/>
  <c r="K69" i="12"/>
  <c r="K32" i="12"/>
  <c r="E32" i="1"/>
  <c r="J31" i="1"/>
  <c r="J32" i="1"/>
  <c r="G70" i="12"/>
  <c r="E69" i="12"/>
  <c r="E70" i="12"/>
  <c r="H32" i="12"/>
  <c r="E33" i="11"/>
  <c r="H69" i="11"/>
  <c r="E32" i="12"/>
  <c r="H33" i="12"/>
  <c r="K33" i="12"/>
  <c r="E69" i="11"/>
  <c r="K69" i="11"/>
  <c r="H33" i="11"/>
  <c r="G32" i="11"/>
  <c r="H31" i="1"/>
  <c r="J32" i="4"/>
  <c r="J31" i="4"/>
  <c r="K67" i="4"/>
  <c r="E31" i="4"/>
  <c r="H31" i="4"/>
  <c r="H32" i="4"/>
  <c r="K68" i="4"/>
  <c r="H67" i="4"/>
  <c r="H68" i="4"/>
  <c r="E32" i="4"/>
</calcChain>
</file>

<file path=xl/sharedStrings.xml><?xml version="1.0" encoding="utf-8"?>
<sst xmlns="http://schemas.openxmlformats.org/spreadsheetml/2006/main" count="521" uniqueCount="161">
  <si>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</si>
  <si>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</si>
  <si>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</si>
  <si>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</si>
  <si>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</si>
  <si>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</si>
  <si>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</si>
  <si>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</si>
  <si>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</si>
  <si>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</si>
  <si>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</si>
  <si>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</si>
  <si>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</si>
  <si>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</si>
  <si>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</si>
  <si>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</si>
  <si>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</si>
  <si>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</si>
  <si>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</si>
  <si>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</si>
  <si>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</si>
  <si>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</si>
  <si>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</si>
  <si>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</si>
  <si>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</si>
  <si>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</si>
  <si>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</si>
  <si>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</si>
  <si>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</si>
  <si>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</si>
  <si>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</si>
  <si>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</si>
  <si>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</si>
  <si>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</si>
  <si>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</si>
  <si>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</si>
  <si>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Dacia Duster</t>
  </si>
  <si>
    <t>Toyota Yaris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</si>
  <si>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</si>
  <si>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</si>
  <si>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</si>
  <si>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</si>
  <si>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</si>
  <si>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</si>
  <si>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</si>
  <si>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Zmiana poz r/r</t>
  </si>
  <si>
    <t>Ch position y/y</t>
  </si>
  <si>
    <t>IVECO</t>
  </si>
  <si>
    <t>Toyota Corolla</t>
  </si>
  <si>
    <t>Hyundai Tucson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</si>
  <si>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</si>
  <si>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</si>
  <si>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</si>
  <si>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</si>
  <si>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</si>
  <si>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</si>
  <si>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</si>
  <si>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</si>
  <si>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</si>
  <si>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</si>
  <si>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</si>
  <si>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</si>
  <si>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</si>
  <si>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</si>
  <si>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</si>
  <si>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</si>
  <si>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</si>
  <si>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</si>
  <si>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</si>
  <si>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HONDA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</si>
  <si>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</si>
  <si>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</si>
  <si>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</si>
  <si>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</si>
  <si>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</si>
  <si>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</si>
  <si>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</si>
  <si>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</si>
  <si>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</si>
  <si>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</si>
  <si>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</si>
  <si>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ISUZU</t>
  </si>
  <si>
    <t>Volvo XC60</t>
  </si>
  <si>
    <t>Fiat Ducato</t>
  </si>
  <si>
    <t>Kia Ceed</t>
  </si>
  <si>
    <t>Grudzień</t>
  </si>
  <si>
    <t>December</t>
  </si>
  <si>
    <t/>
  </si>
  <si>
    <t>Lexus NX</t>
  </si>
  <si>
    <t>Styczeń</t>
  </si>
  <si>
    <t>January</t>
  </si>
  <si>
    <t>Sty/Gru
Zmiana %</t>
  </si>
  <si>
    <t>Jan/Dec Ch %</t>
  </si>
  <si>
    <t>Sty/Gru
Zmiana poz</t>
  </si>
  <si>
    <t>Jan/Dec Ch position</t>
  </si>
  <si>
    <t>CUPRA</t>
  </si>
  <si>
    <t>Audi Q5</t>
  </si>
  <si>
    <t>Volkswagen Crafter</t>
  </si>
  <si>
    <t>Ford Transit Custom</t>
  </si>
  <si>
    <t>Cupra Formentor</t>
  </si>
  <si>
    <t>Renault Captur</t>
  </si>
  <si>
    <t>Toyota Camry</t>
  </si>
  <si>
    <t>Toyota Aygo X</t>
  </si>
  <si>
    <t>Toyota Proace Max</t>
  </si>
  <si>
    <t>Ford Ranger</t>
  </si>
  <si>
    <t>Rejestracje nowych samochodów dostawczych do 3,5T, ranking marek - Styczeń 2025</t>
  </si>
  <si>
    <t>Rejestracje nowych samochodów dostawczych do 3,5T, ranking modeli - Styczeń 2025</t>
  </si>
  <si>
    <t>KGM-SSANGYONG</t>
  </si>
  <si>
    <t>MAXUS</t>
  </si>
  <si>
    <t>MG</t>
  </si>
  <si>
    <t>Rejestracje nowych samochodów osobowych OGÓŁEM, ranking modeli - Styczeń 2025</t>
  </si>
  <si>
    <t>Registrations of new PC, Top Models - January 2025</t>
  </si>
  <si>
    <t>MG HS</t>
  </si>
  <si>
    <t>Ford Focus</t>
  </si>
  <si>
    <t>Volkswagen Tiguan</t>
  </si>
  <si>
    <t>Rejestracje nowych samochodów osobowych na KLIENTÓW INDYWIDUALNYCH, ranking marek - Styczeń 2025</t>
  </si>
  <si>
    <t>Registrations of New PC For Individual Customers, Top Makes - January 2025</t>
  </si>
  <si>
    <t>Rejestracje nowych samochodów osobowych na KLIENTÓW INDYWIDUALNYCH, ranking modeli - Styczeń 2025</t>
  </si>
  <si>
    <t>Registrations of New PC For Individual Customers, Top Models - December 2025</t>
  </si>
  <si>
    <t>Volkswagen T-Cross</t>
  </si>
  <si>
    <t>Nissan Qashqai</t>
  </si>
  <si>
    <t>Hyundai i20</t>
  </si>
  <si>
    <t>Rejestracje nowych samochodów osobowych na REGON, ranking marek - Styczeń 2025</t>
  </si>
  <si>
    <t>Registrations of New PC For Business Activity, Top Makes - January 2025</t>
  </si>
  <si>
    <t>PORSCHE</t>
  </si>
  <si>
    <t>Rejestracje nowych samochodów osobowych na REGON, ranking modeli - Styczeń 2025</t>
  </si>
  <si>
    <t>Registrations of New PC For Business Activity, Top Models - January 2025</t>
  </si>
  <si>
    <t>Skoda Scala</t>
  </si>
  <si>
    <t>Skoda Kodiaq</t>
  </si>
  <si>
    <t>Mercedes-Benz Klasa GLC</t>
  </si>
  <si>
    <t>Volkswagen Passat</t>
  </si>
  <si>
    <t>Volkswagen Golf</t>
  </si>
  <si>
    <t>2024
Jan</t>
  </si>
  <si>
    <t>2025
Jan</t>
  </si>
  <si>
    <t>-4,1 pp</t>
  </si>
  <si>
    <t>+1,6 pp</t>
  </si>
  <si>
    <t>+2,6 pp</t>
  </si>
  <si>
    <t>-0,1 pp</t>
  </si>
  <si>
    <t>+0,9 pp</t>
  </si>
  <si>
    <t>+1,4 pp</t>
  </si>
  <si>
    <t>-1,0 pp</t>
  </si>
  <si>
    <t>PC</t>
  </si>
  <si>
    <t>LCV - TOTAL</t>
  </si>
  <si>
    <t>LCV up to 3.5T</t>
  </si>
  <si>
    <t>SPECIAL VEHICLES up to 3.5t</t>
  </si>
  <si>
    <t>TOTAL PC &amp; LCV</t>
  </si>
  <si>
    <t>FIRST REGISTRATIONS OF NEW PC &amp; LCV UP TO 3.5T</t>
  </si>
  <si>
    <t>Petrol</t>
  </si>
  <si>
    <t>Alternative/other</t>
  </si>
  <si>
    <t>Other / n.a.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</si>
  <si>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</si>
  <si>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</si>
  <si>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</si>
  <si>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</si>
  <si>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</si>
  <si>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</si>
  <si>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Jan 2024</t>
  </si>
  <si>
    <t>Jan 2025</t>
  </si>
  <si>
    <t>in tousand pcs</t>
  </si>
  <si>
    <t>First Registrations of NEW Light Commercial Vehicles up to 3.5T,  Top Makes - January 2025</t>
  </si>
  <si>
    <t>First Registrations of NEW Light Commercial Vehicles up to 3.5T, Top Models -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</si>
</sst>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 tint="-0.34998626667073579"/>
      <name val="Arial Nova"/>
      <family val="2"/>
    </font>
    <font>
      <sz val="10"/>
      <color theme="0"/>
      <name val="Arial Nova"/>
      <family val="2"/>
    </font>
    <font>
      <i/>
      <sz val="10"/>
      <color theme="0" tint="-0.34998626667073579"/>
      <name val="Arial Nova"/>
      <family val="2"/>
    </font>
    <font>
      <sz val="10"/>
      <name val="Arial Nova"/>
      <family val="2"/>
    </font>
    <font>
      <b/>
      <sz val="10"/>
      <color rgb="FF000000"/>
      <name val="Arial Nova"/>
      <family val="2"/>
    </font>
    <font>
      <sz val="10"/>
      <color rgb="FFFF0000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20"/>
      <color rgb="FFFF0000"/>
      <name val="Arial Nova"/>
      <family val="2"/>
    </font>
    <font>
      <sz val="9"/>
      <color theme="1"/>
      <name val="Arial Nova"/>
      <family val="2"/>
    </font>
    <font>
      <sz val="9"/>
      <color theme="1" tint="0.499984740745262"/>
      <name val="Arial Nova"/>
      <family val="2"/>
    </font>
    <font>
      <i/>
      <sz val="10"/>
      <color theme="1"/>
      <name val="Arial Nova"/>
      <family val="2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sz val="10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11"/>
      <color theme="0"/>
      <name val="Arial Nova"/>
      <family val="2"/>
    </font>
    <font>
      <b/>
      <sz val="10"/>
      <color theme="0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8" fillId="0" borderId="0" xfId="0" applyFont="1"/>
    <xf numFmtId="0" fontId="9" fillId="0" borderId="0" xfId="7" applyFont="1" applyAlignment="1">
      <alignment horizontal="center" vertical="center"/>
    </xf>
    <xf numFmtId="0" fontId="11" fillId="0" borderId="0" xfId="7" applyFont="1" applyAlignment="1">
      <alignment horizontal="right" vertical="center"/>
    </xf>
    <xf numFmtId="0" fontId="14" fillId="2" borderId="33" xfId="7" applyFont="1" applyFill="1" applyBorder="1" applyAlignment="1">
      <alignment horizontal="center" vertical="center" wrapText="1"/>
    </xf>
    <xf numFmtId="0" fontId="14" fillId="2" borderId="31" xfId="7" applyFont="1" applyFill="1" applyBorder="1" applyAlignment="1">
      <alignment horizontal="center" vertical="center" wrapText="1"/>
    </xf>
    <xf numFmtId="0" fontId="14" fillId="2" borderId="20" xfId="7" applyFont="1" applyFill="1" applyBorder="1" applyAlignment="1">
      <alignment horizontal="center" wrapText="1"/>
    </xf>
    <xf numFmtId="0" fontId="15" fillId="2" borderId="23" xfId="7" applyFont="1" applyFill="1" applyBorder="1" applyAlignment="1">
      <alignment horizontal="center" vertical="center" wrapText="1"/>
    </xf>
    <xf numFmtId="0" fontId="15" fillId="2" borderId="21" xfId="7" applyFont="1" applyFill="1" applyBorder="1" applyAlignment="1">
      <alignment horizontal="center" vertical="top" wrapText="1"/>
    </xf>
    <xf numFmtId="0" fontId="15" fillId="2" borderId="18" xfId="7" applyFont="1" applyFill="1" applyBorder="1" applyAlignment="1">
      <alignment horizontal="center" vertical="center" wrapText="1"/>
    </xf>
    <xf numFmtId="0" fontId="9" fillId="0" borderId="16" xfId="7" applyFont="1" applyBorder="1" applyAlignment="1">
      <alignment horizontal="center" vertical="center"/>
    </xf>
    <xf numFmtId="0" fontId="16" fillId="0" borderId="19" xfId="7" applyFont="1" applyBorder="1" applyAlignment="1">
      <alignment vertical="center"/>
    </xf>
    <xf numFmtId="3" fontId="16" fillId="0" borderId="22" xfId="7" applyNumberFormat="1" applyFont="1" applyBorder="1" applyAlignment="1">
      <alignment vertical="center"/>
    </xf>
    <xf numFmtId="10" fontId="16" fillId="0" borderId="19" xfId="16" applyNumberFormat="1" applyFont="1" applyBorder="1" applyAlignment="1">
      <alignment vertical="center"/>
    </xf>
    <xf numFmtId="165" fontId="16" fillId="0" borderId="19" xfId="16" applyNumberFormat="1" applyFont="1" applyBorder="1" applyAlignment="1">
      <alignment vertical="center"/>
    </xf>
    <xf numFmtId="0" fontId="17" fillId="4" borderId="16" xfId="0" applyFont="1" applyFill="1" applyBorder="1" applyAlignment="1">
      <alignment horizontal="center" vertical="center" wrapText="1"/>
    </xf>
    <xf numFmtId="0" fontId="16" fillId="4" borderId="19" xfId="7" applyFont="1" applyFill="1" applyBorder="1" applyAlignment="1">
      <alignment vertical="center"/>
    </xf>
    <xf numFmtId="3" fontId="16" fillId="4" borderId="22" xfId="7" applyNumberFormat="1" applyFont="1" applyFill="1" applyBorder="1" applyAlignment="1">
      <alignment vertical="center"/>
    </xf>
    <xf numFmtId="10" fontId="16" fillId="4" borderId="19" xfId="16" applyNumberFormat="1" applyFont="1" applyFill="1" applyBorder="1" applyAlignment="1">
      <alignment vertical="center"/>
    </xf>
    <xf numFmtId="165" fontId="16" fillId="4" borderId="19" xfId="16" applyNumberFormat="1" applyFont="1" applyFill="1" applyBorder="1" applyAlignment="1">
      <alignment vertical="center"/>
    </xf>
    <xf numFmtId="3" fontId="16" fillId="3" borderId="22" xfId="7" applyNumberFormat="1" applyFont="1" applyFill="1" applyBorder="1" applyAlignment="1">
      <alignment vertical="center"/>
    </xf>
    <xf numFmtId="10" fontId="16" fillId="3" borderId="19" xfId="16" applyNumberFormat="1" applyFont="1" applyFill="1" applyBorder="1" applyAlignment="1">
      <alignment vertical="center"/>
    </xf>
    <xf numFmtId="165" fontId="16" fillId="3" borderId="19" xfId="16" applyNumberFormat="1" applyFont="1" applyFill="1" applyBorder="1" applyAlignment="1">
      <alignment vertical="center"/>
    </xf>
    <xf numFmtId="3" fontId="12" fillId="2" borderId="22" xfId="7" applyNumberFormat="1" applyFont="1" applyFill="1" applyBorder="1" applyAlignment="1">
      <alignment vertical="center"/>
    </xf>
    <xf numFmtId="9" fontId="12" fillId="2" borderId="19" xfId="16" applyFont="1" applyFill="1" applyBorder="1" applyAlignment="1">
      <alignment vertical="center"/>
    </xf>
    <xf numFmtId="165" fontId="12" fillId="2" borderId="19" xfId="7" applyNumberFormat="1" applyFont="1" applyFill="1" applyBorder="1" applyAlignment="1">
      <alignment vertical="center"/>
    </xf>
    <xf numFmtId="0" fontId="20" fillId="0" borderId="0" xfId="0" applyFont="1"/>
    <xf numFmtId="14" fontId="19" fillId="0" borderId="0" xfId="0" applyNumberFormat="1" applyFont="1"/>
    <xf numFmtId="0" fontId="19" fillId="0" borderId="0" xfId="0" applyFont="1"/>
    <xf numFmtId="0" fontId="12" fillId="2" borderId="6" xfId="0" applyFont="1" applyFill="1" applyBorder="1" applyAlignment="1">
      <alignment wrapText="1"/>
    </xf>
    <xf numFmtId="0" fontId="12" fillId="2" borderId="8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165" fontId="21" fillId="0" borderId="4" xfId="20" applyNumberFormat="1" applyFont="1" applyBorder="1" applyAlignment="1">
      <alignment horizontal="center"/>
    </xf>
    <xf numFmtId="0" fontId="21" fillId="0" borderId="6" xfId="0" applyFont="1" applyBorder="1" applyAlignment="1">
      <alignment horizontal="left" wrapText="1" indent="1"/>
    </xf>
    <xf numFmtId="0" fontId="21" fillId="0" borderId="9" xfId="0" applyFont="1" applyBorder="1" applyAlignment="1">
      <alignment horizontal="left" wrapText="1" indent="1"/>
    </xf>
    <xf numFmtId="165" fontId="21" fillId="0" borderId="8" xfId="20" applyNumberFormat="1" applyFont="1" applyBorder="1" applyAlignment="1">
      <alignment horizontal="center"/>
    </xf>
    <xf numFmtId="165" fontId="12" fillId="2" borderId="4" xfId="20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6" applyFont="1" applyAlignment="1">
      <alignment horizontal="center" vertical="top"/>
    </xf>
    <xf numFmtId="14" fontId="21" fillId="0" borderId="0" xfId="0" applyNumberFormat="1" applyFont="1"/>
    <xf numFmtId="0" fontId="21" fillId="0" borderId="0" xfId="0" applyFont="1" applyAlignment="1">
      <alignment horizontal="right"/>
    </xf>
    <xf numFmtId="0" fontId="16" fillId="0" borderId="5" xfId="0" applyFont="1" applyBorder="1" applyAlignment="1">
      <alignment horizontal="left"/>
    </xf>
    <xf numFmtId="165" fontId="16" fillId="0" borderId="12" xfId="20" applyNumberFormat="1" applyFont="1" applyBorder="1" applyAlignment="1">
      <alignment horizontal="right"/>
    </xf>
    <xf numFmtId="168" fontId="16" fillId="0" borderId="15" xfId="16" applyNumberFormat="1" applyFont="1" applyBorder="1"/>
    <xf numFmtId="168" fontId="18" fillId="0" borderId="5" xfId="16" applyNumberFormat="1" applyFont="1" applyBorder="1" applyAlignment="1">
      <alignment horizontal="right"/>
    </xf>
    <xf numFmtId="168" fontId="16" fillId="0" borderId="5" xfId="16" applyNumberFormat="1" applyFont="1" applyBorder="1"/>
    <xf numFmtId="168" fontId="16" fillId="0" borderId="5" xfId="16" applyNumberFormat="1" applyFont="1" applyBorder="1" applyAlignment="1">
      <alignment horizontal="right"/>
    </xf>
    <xf numFmtId="0" fontId="16" fillId="0" borderId="5" xfId="0" applyFont="1" applyBorder="1" applyAlignment="1">
      <alignment horizontal="left" indent="1"/>
    </xf>
    <xf numFmtId="3" fontId="16" fillId="0" borderId="6" xfId="20" applyNumberFormat="1" applyFont="1" applyBorder="1" applyAlignment="1">
      <alignment horizontal="right"/>
    </xf>
    <xf numFmtId="168" fontId="21" fillId="0" borderId="5" xfId="16" applyNumberFormat="1" applyFont="1" applyBorder="1"/>
    <xf numFmtId="168" fontId="21" fillId="0" borderId="5" xfId="16" applyNumberFormat="1" applyFont="1" applyBorder="1" applyAlignment="1">
      <alignment horizontal="right"/>
    </xf>
    <xf numFmtId="0" fontId="16" fillId="0" borderId="0" xfId="7" applyFont="1"/>
    <xf numFmtId="0" fontId="23" fillId="0" borderId="0" xfId="0" applyFont="1"/>
    <xf numFmtId="0" fontId="24" fillId="0" borderId="0" xfId="0" applyFont="1"/>
    <xf numFmtId="1" fontId="16" fillId="0" borderId="16" xfId="16" applyNumberFormat="1" applyFont="1" applyBorder="1" applyAlignment="1">
      <alignment horizontal="center"/>
    </xf>
    <xf numFmtId="1" fontId="16" fillId="4" borderId="16" xfId="16" applyNumberFormat="1" applyFont="1" applyFill="1" applyBorder="1" applyAlignment="1">
      <alignment horizontal="center"/>
    </xf>
    <xf numFmtId="3" fontId="16" fillId="3" borderId="16" xfId="7" applyNumberFormat="1" applyFont="1" applyFill="1" applyBorder="1" applyAlignment="1">
      <alignment vertical="center"/>
    </xf>
    <xf numFmtId="3" fontId="12" fillId="2" borderId="16" xfId="7" applyNumberFormat="1" applyFont="1" applyFill="1" applyBorder="1" applyAlignment="1">
      <alignment vertical="center"/>
    </xf>
    <xf numFmtId="0" fontId="16" fillId="0" borderId="8" xfId="0" applyFont="1" applyBorder="1" applyAlignment="1">
      <alignment horizontal="left" indent="1"/>
    </xf>
    <xf numFmtId="165" fontId="16" fillId="0" borderId="13" xfId="20" applyNumberFormat="1" applyFont="1" applyBorder="1" applyAlignment="1">
      <alignment horizontal="right"/>
    </xf>
    <xf numFmtId="168" fontId="16" fillId="0" borderId="8" xfId="16" applyNumberFormat="1" applyFont="1" applyBorder="1"/>
    <xf numFmtId="168" fontId="18" fillId="0" borderId="8" xfId="16" applyNumberFormat="1" applyFont="1" applyBorder="1" applyAlignment="1">
      <alignment horizontal="right"/>
    </xf>
    <xf numFmtId="0" fontId="10" fillId="0" borderId="0" xfId="7" applyFont="1" applyAlignment="1">
      <alignment vertical="center"/>
    </xf>
    <xf numFmtId="0" fontId="16" fillId="3" borderId="22" xfId="7" applyFont="1" applyFill="1" applyBorder="1" applyAlignment="1">
      <alignment vertical="center"/>
    </xf>
    <xf numFmtId="0" fontId="25" fillId="0" borderId="0" xfId="0" applyFont="1"/>
    <xf numFmtId="0" fontId="9" fillId="0" borderId="0" xfId="7" applyFont="1" applyAlignment="1">
      <alignment vertical="center"/>
    </xf>
    <xf numFmtId="14" fontId="19" fillId="0" borderId="0" xfId="0" applyNumberFormat="1" applyFont="1" applyAlignment="1">
      <alignment horizontal="right"/>
    </xf>
    <xf numFmtId="14" fontId="21" fillId="0" borderId="0" xfId="0" applyNumberFormat="1" applyFont="1" applyAlignment="1">
      <alignment horizontal="right"/>
    </xf>
    <xf numFmtId="3" fontId="16" fillId="0" borderId="9" xfId="20" applyNumberFormat="1" applyFont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30" fillId="0" borderId="0" xfId="7" applyFont="1"/>
    <xf numFmtId="0" fontId="31" fillId="0" borderId="0" xfId="7" applyFont="1" applyAlignment="1">
      <alignment horizontal="right" vertical="center"/>
    </xf>
    <xf numFmtId="0" fontId="29" fillId="0" borderId="16" xfId="7" applyFont="1" applyBorder="1" applyAlignment="1">
      <alignment horizontal="center" vertical="center"/>
    </xf>
    <xf numFmtId="0" fontId="30" fillId="0" borderId="19" xfId="7" applyFont="1" applyBorder="1" applyAlignment="1">
      <alignment vertical="center"/>
    </xf>
    <xf numFmtId="3" fontId="30" fillId="0" borderId="22" xfId="7" applyNumberFormat="1" applyFont="1" applyBorder="1" applyAlignment="1">
      <alignment vertical="center"/>
    </xf>
    <xf numFmtId="10" fontId="30" fillId="0" borderId="19" xfId="16" applyNumberFormat="1" applyFont="1" applyBorder="1" applyAlignment="1">
      <alignment vertical="center"/>
    </xf>
    <xf numFmtId="165" fontId="30" fillId="0" borderId="19" xfId="16" applyNumberFormat="1" applyFont="1" applyBorder="1" applyAlignment="1">
      <alignment vertical="center"/>
    </xf>
    <xf numFmtId="1" fontId="30" fillId="0" borderId="16" xfId="16" applyNumberFormat="1" applyFont="1" applyBorder="1" applyAlignment="1">
      <alignment horizontal="center"/>
    </xf>
    <xf numFmtId="0" fontId="34" fillId="4" borderId="16" xfId="0" applyFont="1" applyFill="1" applyBorder="1" applyAlignment="1">
      <alignment horizontal="center" vertical="center" wrapText="1"/>
    </xf>
    <xf numFmtId="0" fontId="30" fillId="4" borderId="19" xfId="7" applyFont="1" applyFill="1" applyBorder="1" applyAlignment="1">
      <alignment vertical="center"/>
    </xf>
    <xf numFmtId="3" fontId="30" fillId="4" borderId="22" xfId="7" applyNumberFormat="1" applyFont="1" applyFill="1" applyBorder="1" applyAlignment="1">
      <alignment vertical="center"/>
    </xf>
    <xf numFmtId="10" fontId="30" fillId="4" borderId="19" xfId="16" applyNumberFormat="1" applyFont="1" applyFill="1" applyBorder="1" applyAlignment="1">
      <alignment vertical="center"/>
    </xf>
    <xf numFmtId="165" fontId="30" fillId="4" borderId="19" xfId="16" applyNumberFormat="1" applyFont="1" applyFill="1" applyBorder="1" applyAlignment="1">
      <alignment vertical="center"/>
    </xf>
    <xf numFmtId="1" fontId="30" fillId="4" borderId="16" xfId="16" applyNumberFormat="1" applyFont="1" applyFill="1" applyBorder="1" applyAlignment="1">
      <alignment horizontal="center"/>
    </xf>
    <xf numFmtId="3" fontId="30" fillId="3" borderId="22" xfId="7" applyNumberFormat="1" applyFont="1" applyFill="1" applyBorder="1" applyAlignment="1">
      <alignment vertical="center"/>
    </xf>
    <xf numFmtId="10" fontId="30" fillId="3" borderId="19" xfId="16" applyNumberFormat="1" applyFont="1" applyFill="1" applyBorder="1" applyAlignment="1">
      <alignment vertical="center"/>
    </xf>
    <xf numFmtId="165" fontId="30" fillId="3" borderId="19" xfId="16" applyNumberFormat="1" applyFont="1" applyFill="1" applyBorder="1" applyAlignment="1">
      <alignment vertical="center"/>
    </xf>
    <xf numFmtId="3" fontId="30" fillId="3" borderId="16" xfId="7" applyNumberFormat="1" applyFont="1" applyFill="1" applyBorder="1" applyAlignment="1">
      <alignment vertical="center"/>
    </xf>
    <xf numFmtId="0" fontId="30" fillId="3" borderId="16" xfId="7" applyFont="1" applyFill="1" applyBorder="1" applyAlignment="1">
      <alignment vertical="center"/>
    </xf>
    <xf numFmtId="3" fontId="32" fillId="2" borderId="22" xfId="7" applyNumberFormat="1" applyFont="1" applyFill="1" applyBorder="1" applyAlignment="1">
      <alignment vertical="center"/>
    </xf>
    <xf numFmtId="9" fontId="32" fillId="2" borderId="19" xfId="16" applyFont="1" applyFill="1" applyBorder="1" applyAlignment="1">
      <alignment vertical="center"/>
    </xf>
    <xf numFmtId="165" fontId="32" fillId="2" borderId="19" xfId="7" applyNumberFormat="1" applyFont="1" applyFill="1" applyBorder="1" applyAlignment="1">
      <alignment vertical="center"/>
    </xf>
    <xf numFmtId="3" fontId="32" fillId="2" borderId="16" xfId="7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0" fillId="3" borderId="22" xfId="7" applyFont="1" applyFill="1" applyBorder="1" applyAlignment="1">
      <alignment vertical="center"/>
    </xf>
    <xf numFmtId="0" fontId="19" fillId="0" borderId="0" xfId="22" applyFont="1"/>
    <xf numFmtId="0" fontId="2" fillId="0" borderId="0" xfId="22"/>
    <xf numFmtId="0" fontId="19" fillId="0" borderId="0" xfId="22" applyFont="1" applyAlignment="1">
      <alignment horizontal="right"/>
    </xf>
    <xf numFmtId="166" fontId="12" fillId="2" borderId="4" xfId="23" applyNumberFormat="1" applyFont="1" applyFill="1" applyBorder="1" applyAlignment="1">
      <alignment horizontal="center" vertical="center" wrapText="1"/>
    </xf>
    <xf numFmtId="166" fontId="21" fillId="0" borderId="4" xfId="23" applyNumberFormat="1" applyFont="1" applyBorder="1" applyAlignment="1">
      <alignment horizontal="center"/>
    </xf>
    <xf numFmtId="166" fontId="21" fillId="0" borderId="5" xfId="23" applyNumberFormat="1" applyFont="1" applyBorder="1" applyAlignment="1">
      <alignment horizontal="center"/>
    </xf>
    <xf numFmtId="165" fontId="21" fillId="0" borderId="5" xfId="24" applyNumberFormat="1" applyFont="1" applyBorder="1" applyAlignment="1">
      <alignment horizontal="center"/>
    </xf>
    <xf numFmtId="0" fontId="12" fillId="2" borderId="4" xfId="0" applyFont="1" applyFill="1" applyBorder="1" applyAlignment="1">
      <alignment vertical="center" wrapText="1"/>
    </xf>
    <xf numFmtId="166" fontId="12" fillId="2" borderId="4" xfId="23" applyNumberFormat="1" applyFont="1" applyFill="1" applyBorder="1" applyAlignment="1">
      <alignment horizontal="center" vertical="center"/>
    </xf>
    <xf numFmtId="0" fontId="21" fillId="0" borderId="7" xfId="22" applyFont="1" applyBorder="1"/>
    <xf numFmtId="0" fontId="19" fillId="0" borderId="7" xfId="22" applyFont="1" applyBorder="1"/>
    <xf numFmtId="0" fontId="39" fillId="2" borderId="1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4" fillId="2" borderId="17" xfId="7" applyFont="1" applyFill="1" applyBorder="1" applyAlignment="1">
      <alignment horizontal="center" wrapText="1"/>
    </xf>
    <xf numFmtId="0" fontId="14" fillId="2" borderId="31" xfId="7" applyFont="1" applyFill="1" applyBorder="1" applyAlignment="1">
      <alignment horizontal="center" wrapText="1"/>
    </xf>
    <xf numFmtId="0" fontId="15" fillId="2" borderId="31" xfId="7" applyFont="1" applyFill="1" applyBorder="1" applyAlignment="1">
      <alignment horizontal="center" vertical="top" wrapText="1"/>
    </xf>
    <xf numFmtId="0" fontId="15" fillId="2" borderId="18" xfId="7" applyFont="1" applyFill="1" applyBorder="1" applyAlignment="1">
      <alignment horizontal="center" vertical="top" wrapText="1"/>
    </xf>
    <xf numFmtId="0" fontId="9" fillId="3" borderId="32" xfId="7" applyFont="1" applyFill="1" applyBorder="1" applyAlignment="1">
      <alignment horizontal="center" vertical="center"/>
    </xf>
    <xf numFmtId="0" fontId="9" fillId="3" borderId="19" xfId="7" applyFont="1" applyFill="1" applyBorder="1" applyAlignment="1">
      <alignment horizontal="center" vertical="center"/>
    </xf>
    <xf numFmtId="0" fontId="13" fillId="2" borderId="30" xfId="7" applyFont="1" applyFill="1" applyBorder="1" applyAlignment="1">
      <alignment horizontal="center" vertical="center"/>
    </xf>
    <xf numFmtId="0" fontId="13" fillId="2" borderId="21" xfId="7" applyFont="1" applyFill="1" applyBorder="1" applyAlignment="1">
      <alignment horizontal="center" vertical="center"/>
    </xf>
    <xf numFmtId="0" fontId="12" fillId="2" borderId="27" xfId="7" applyFont="1" applyFill="1" applyBorder="1" applyAlignment="1">
      <alignment horizontal="center" vertical="center"/>
    </xf>
    <xf numFmtId="0" fontId="12" fillId="2" borderId="20" xfId="7" applyFont="1" applyFill="1" applyBorder="1" applyAlignment="1">
      <alignment horizontal="center" vertical="center"/>
    </xf>
    <xf numFmtId="0" fontId="13" fillId="2" borderId="23" xfId="7" applyFont="1" applyFill="1" applyBorder="1" applyAlignment="1">
      <alignment horizontal="center" vertical="center"/>
    </xf>
    <xf numFmtId="0" fontId="14" fillId="2" borderId="33" xfId="7" applyFont="1" applyFill="1" applyBorder="1" applyAlignment="1">
      <alignment horizontal="center" vertical="center" wrapText="1"/>
    </xf>
    <xf numFmtId="0" fontId="14" fillId="2" borderId="20" xfId="7" applyFont="1" applyFill="1" applyBorder="1" applyAlignment="1">
      <alignment horizontal="center" vertical="center" wrapText="1"/>
    </xf>
    <xf numFmtId="0" fontId="14" fillId="2" borderId="34" xfId="7" applyFont="1" applyFill="1" applyBorder="1" applyAlignment="1">
      <alignment horizontal="center" vertical="center" wrapText="1"/>
    </xf>
    <xf numFmtId="0" fontId="14" fillId="2" borderId="29" xfId="7" applyFont="1" applyFill="1" applyBorder="1" applyAlignment="1">
      <alignment horizontal="center" vertical="center" wrapText="1"/>
    </xf>
    <xf numFmtId="0" fontId="13" fillId="2" borderId="31" xfId="7" applyFont="1" applyFill="1" applyBorder="1" applyAlignment="1">
      <alignment horizontal="center" vertical="top"/>
    </xf>
    <xf numFmtId="0" fontId="13" fillId="2" borderId="18" xfId="7" applyFont="1" applyFill="1" applyBorder="1" applyAlignment="1">
      <alignment horizontal="center" vertical="top"/>
    </xf>
    <xf numFmtId="0" fontId="13" fillId="2" borderId="34" xfId="7" applyFont="1" applyFill="1" applyBorder="1" applyAlignment="1">
      <alignment horizontal="center" vertical="top"/>
    </xf>
    <xf numFmtId="0" fontId="13" fillId="2" borderId="23" xfId="7" applyFont="1" applyFill="1" applyBorder="1" applyAlignment="1">
      <alignment horizontal="center" vertical="top"/>
    </xf>
    <xf numFmtId="0" fontId="12" fillId="2" borderId="33" xfId="7" applyFont="1" applyFill="1" applyBorder="1" applyAlignment="1">
      <alignment horizontal="center" wrapText="1"/>
    </xf>
    <xf numFmtId="0" fontId="12" fillId="2" borderId="34" xfId="7" applyFont="1" applyFill="1" applyBorder="1" applyAlignment="1">
      <alignment horizontal="center" wrapText="1"/>
    </xf>
    <xf numFmtId="0" fontId="12" fillId="2" borderId="17" xfId="7" applyFont="1" applyFill="1" applyBorder="1" applyAlignment="1">
      <alignment horizontal="center" wrapText="1"/>
    </xf>
    <xf numFmtId="0" fontId="12" fillId="2" borderId="31" xfId="7" applyFont="1" applyFill="1" applyBorder="1" applyAlignment="1">
      <alignment horizontal="center" wrapText="1"/>
    </xf>
    <xf numFmtId="0" fontId="12" fillId="2" borderId="26" xfId="7" applyFont="1" applyFill="1" applyBorder="1" applyAlignment="1">
      <alignment horizontal="center" vertical="center"/>
    </xf>
    <xf numFmtId="0" fontId="12" fillId="2" borderId="28" xfId="7" applyFont="1" applyFill="1" applyBorder="1" applyAlignment="1">
      <alignment horizontal="center" vertical="center"/>
    </xf>
    <xf numFmtId="0" fontId="13" fillId="2" borderId="24" xfId="7" applyFont="1" applyFill="1" applyBorder="1" applyAlignment="1">
      <alignment horizontal="center" vertical="center"/>
    </xf>
    <xf numFmtId="0" fontId="13" fillId="2" borderId="25" xfId="7" applyFont="1" applyFill="1" applyBorder="1" applyAlignment="1">
      <alignment horizontal="center" vertical="center"/>
    </xf>
    <xf numFmtId="0" fontId="15" fillId="2" borderId="31" xfId="7" applyFont="1" applyFill="1" applyBorder="1" applyAlignment="1">
      <alignment horizontal="center" vertical="center" wrapText="1"/>
    </xf>
    <xf numFmtId="0" fontId="15" fillId="2" borderId="18" xfId="7" applyFont="1" applyFill="1" applyBorder="1" applyAlignment="1">
      <alignment horizontal="center" vertical="center" wrapText="1"/>
    </xf>
    <xf numFmtId="0" fontId="14" fillId="2" borderId="17" xfId="7" applyFont="1" applyFill="1" applyBorder="1" applyAlignment="1">
      <alignment horizontal="center" vertical="center" wrapText="1"/>
    </xf>
    <xf numFmtId="0" fontId="14" fillId="2" borderId="31" xfId="7" applyFont="1" applyFill="1" applyBorder="1" applyAlignment="1">
      <alignment horizontal="center" vertical="center" wrapText="1"/>
    </xf>
    <xf numFmtId="0" fontId="13" fillId="2" borderId="0" xfId="7" applyFont="1" applyFill="1" applyAlignment="1">
      <alignment horizontal="center" vertical="center"/>
    </xf>
    <xf numFmtId="0" fontId="12" fillId="2" borderId="32" xfId="7" applyFont="1" applyFill="1" applyBorder="1" applyAlignment="1">
      <alignment horizontal="center" vertical="top"/>
    </xf>
    <xf numFmtId="0" fontId="12" fillId="2" borderId="19" xfId="7" applyFont="1" applyFill="1" applyBorder="1" applyAlignment="1">
      <alignment horizontal="center" vertical="top"/>
    </xf>
    <xf numFmtId="0" fontId="12" fillId="2" borderId="33" xfId="7" applyFont="1" applyFill="1" applyBorder="1" applyAlignment="1">
      <alignment horizontal="center" vertical="center"/>
    </xf>
    <xf numFmtId="0" fontId="29" fillId="0" borderId="0" xfId="7" applyFont="1" applyAlignment="1">
      <alignment horizontal="center" vertical="center"/>
    </xf>
    <xf numFmtId="0" fontId="32" fillId="2" borderId="17" xfId="7" applyFont="1" applyFill="1" applyBorder="1" applyAlignment="1">
      <alignment horizontal="center" wrapText="1"/>
    </xf>
    <xf numFmtId="0" fontId="32" fillId="2" borderId="31" xfId="7" applyFont="1" applyFill="1" applyBorder="1" applyAlignment="1">
      <alignment horizontal="center" wrapText="1"/>
    </xf>
    <xf numFmtId="0" fontId="29" fillId="3" borderId="32" xfId="7" applyFont="1" applyFill="1" applyBorder="1" applyAlignment="1">
      <alignment horizontal="center" vertical="center"/>
    </xf>
    <xf numFmtId="0" fontId="29" fillId="3" borderId="19" xfId="7" applyFont="1" applyFill="1" applyBorder="1" applyAlignment="1">
      <alignment horizontal="center" vertical="center"/>
    </xf>
    <xf numFmtId="0" fontId="32" fillId="2" borderId="32" xfId="7" applyFont="1" applyFill="1" applyBorder="1" applyAlignment="1">
      <alignment horizontal="center" vertical="top"/>
    </xf>
    <xf numFmtId="0" fontId="32" fillId="2" borderId="19" xfId="7" applyFont="1" applyFill="1" applyBorder="1" applyAlignment="1">
      <alignment horizontal="center" vertical="top"/>
    </xf>
    <xf numFmtId="0" fontId="33" fillId="2" borderId="31" xfId="7" applyFont="1" applyFill="1" applyBorder="1" applyAlignment="1">
      <alignment horizontal="center" vertical="top"/>
    </xf>
    <xf numFmtId="0" fontId="33" fillId="2" borderId="18" xfId="7" applyFont="1" applyFill="1" applyBorder="1" applyAlignment="1">
      <alignment horizontal="center" vertical="top"/>
    </xf>
    <xf numFmtId="0" fontId="32" fillId="2" borderId="33" xfId="7" applyFont="1" applyFill="1" applyBorder="1" applyAlignment="1">
      <alignment horizontal="center" wrapText="1"/>
    </xf>
    <xf numFmtId="0" fontId="32" fillId="2" borderId="34" xfId="7" applyFont="1" applyFill="1" applyBorder="1" applyAlignment="1">
      <alignment horizontal="center" wrapText="1"/>
    </xf>
    <xf numFmtId="0" fontId="33" fillId="2" borderId="34" xfId="7" applyFont="1" applyFill="1" applyBorder="1" applyAlignment="1">
      <alignment horizontal="center" vertical="top"/>
    </xf>
    <xf numFmtId="0" fontId="33" fillId="2" borderId="23" xfId="7" applyFont="1" applyFill="1" applyBorder="1" applyAlignment="1">
      <alignment horizontal="center" vertical="top"/>
    </xf>
    <xf numFmtId="0" fontId="14" fillId="2" borderId="23" xfId="7" applyFont="1" applyFill="1" applyBorder="1" applyAlignment="1">
      <alignment horizontal="center" vertical="center" wrapText="1"/>
    </xf>
    <xf numFmtId="0" fontId="14" fillId="2" borderId="21" xfId="7" applyFont="1" applyFill="1" applyBorder="1" applyAlignment="1">
      <alignment horizontal="center" vertical="center" wrapText="1"/>
    </xf>
    <xf numFmtId="0" fontId="13" fillId="2" borderId="36" xfId="7" applyFont="1" applyFill="1" applyBorder="1" applyAlignment="1">
      <alignment horizontal="center" vertical="center"/>
    </xf>
    <xf numFmtId="0" fontId="13" fillId="2" borderId="35" xfId="7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/>
    </xf>
    <xf numFmtId="49" fontId="40" fillId="2" borderId="1" xfId="0" applyNumberFormat="1" applyFont="1" applyFill="1" applyBorder="1" applyAlignment="1">
      <alignment horizontal="center"/>
    </xf>
    <xf numFmtId="49" fontId="40" fillId="2" borderId="2" xfId="0" applyNumberFormat="1" applyFont="1" applyFill="1" applyBorder="1" applyAlignment="1">
      <alignment horizontal="center"/>
    </xf>
    <xf numFmtId="0" fontId="40" fillId="2" borderId="15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0" fillId="2" borderId="8" xfId="0" applyFont="1" applyFill="1" applyBorder="1" applyAlignment="1">
      <alignment horizontal="center" vertical="center" wrapText="1"/>
    </xf>
    <xf numFmtId="0" fontId="29" fillId="0" borderId="0" xfId="7" applyFont="1" applyAlignment="1">
      <alignment vertical="center"/>
    </xf>
  </cellXfs>
  <cellStyles count="26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6AD0B40C-95E1-4722-AFA3-FD6C55A1EB88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427C9BA3-9CB4-4AC9-8797-CE408305A308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AE4CB621-4330-480C-B9B3-656BCCC97B52}"/>
    <cellStyle name="Procentowy 6 2" xfId="25" xr:uid="{170697DD-5CB1-460E-BFC4-91AB83ABC3B5}"/>
  </cellStyles>
  <dxfs count="67">
    <dxf>
      <font>
        <color theme="5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21</xdr:row>
      <xdr:rowOff>57150</xdr:rowOff>
    </xdr:from>
    <xdr:to>
      <xdr:col>8</xdr:col>
      <xdr:colOff>516012</xdr:colOff>
      <xdr:row>42</xdr:row>
      <xdr:rowOff>12136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325B453-E198-4947-A85E-1B1B30B54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4029075"/>
          <a:ext cx="5992887" cy="3755461"/>
        </a:xfrm>
        <a:prstGeom prst="rect">
          <a:avLst/>
        </a:prstGeom>
      </xdr:spPr>
    </xdr:pic>
    <xdr:clientData/>
  </xdr:twoCellAnchor>
  <xdr:twoCellAnchor editAs="oneCell">
    <xdr:from>
      <xdr:col>9</xdr:col>
      <xdr:colOff>590550</xdr:colOff>
      <xdr:row>20</xdr:row>
      <xdr:rowOff>180974</xdr:rowOff>
    </xdr:from>
    <xdr:to>
      <xdr:col>19</xdr:col>
      <xdr:colOff>561975</xdr:colOff>
      <xdr:row>42</xdr:row>
      <xdr:rowOff>29351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C8620AE-0B13-4263-BAA4-6D1164964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00875" y="3971924"/>
          <a:ext cx="6067425" cy="38298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EB376-48E2-48DB-BC08-8810158AFFBE}">
  <dimension ref="A1:IS28"/>
  <sheetViews>
    <sheetView showGridLines="0" tabSelected="1" workbookViewId="0"/>
  </sheetViews>
  <sheetFormatPr defaultColWidth="9.140625" defaultRowHeight="15" x14ac:dyDescent="0.25"/>
  <cols>
    <col min="1" max="1" width="1.140625" style="101" customWidth="1"/>
    <col min="2" max="2" width="41" style="101" customWidth="1"/>
    <col min="3" max="4" width="11.140625" style="101" customWidth="1"/>
    <col min="5" max="5" width="13.140625" style="101" customWidth="1"/>
    <col min="6" max="16384" width="9.140625" style="101"/>
  </cols>
  <sheetData>
    <row r="1" spans="1:253" x14ac:dyDescent="0.25">
      <c r="A1" s="1"/>
      <c r="B1" s="100"/>
      <c r="C1" s="26"/>
      <c r="D1" s="100"/>
      <c r="E1" s="27">
        <v>45693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.75" customHeight="1" x14ac:dyDescent="0.25">
      <c r="B2" s="28" t="s">
        <v>65</v>
      </c>
      <c r="C2" s="100"/>
      <c r="D2" s="100"/>
      <c r="E2" s="102" t="s">
        <v>62</v>
      </c>
    </row>
    <row r="3" spans="1:253" ht="24.75" customHeight="1" x14ac:dyDescent="0.25">
      <c r="B3" s="111" t="s">
        <v>146</v>
      </c>
      <c r="C3" s="112"/>
      <c r="D3" s="112"/>
      <c r="E3" s="112"/>
      <c r="F3"/>
      <c r="G3"/>
      <c r="H3"/>
    </row>
    <row r="4" spans="1:253" ht="24.75" customHeight="1" x14ac:dyDescent="0.25">
      <c r="B4" s="29"/>
      <c r="C4" s="103" t="s">
        <v>133</v>
      </c>
      <c r="D4" s="103" t="s">
        <v>132</v>
      </c>
      <c r="E4" s="30" t="s">
        <v>51</v>
      </c>
    </row>
    <row r="5" spans="1:253" ht="24.75" customHeight="1" x14ac:dyDescent="0.25">
      <c r="B5" s="31" t="s">
        <v>141</v>
      </c>
      <c r="C5" s="104">
        <v>44248</v>
      </c>
      <c r="D5" s="104">
        <v>42796</v>
      </c>
      <c r="E5" s="32">
        <v>3.3928404523787314E-2</v>
      </c>
    </row>
    <row r="6" spans="1:253" ht="24.75" customHeight="1" x14ac:dyDescent="0.25">
      <c r="B6" s="31" t="s">
        <v>142</v>
      </c>
      <c r="C6" s="104">
        <v>4924</v>
      </c>
      <c r="D6" s="104">
        <v>4638</v>
      </c>
      <c r="E6" s="32">
        <v>6.1664510564898745E-2</v>
      </c>
    </row>
    <row r="7" spans="1:253" ht="24.75" customHeight="1" x14ac:dyDescent="0.25">
      <c r="B7" s="33" t="s">
        <v>143</v>
      </c>
      <c r="C7" s="105">
        <f>C6-C8</f>
        <v>4788</v>
      </c>
      <c r="D7" s="105">
        <f>D6-D8</f>
        <v>4498</v>
      </c>
      <c r="E7" s="106">
        <f>C7/D7-1</f>
        <v>6.4473099155180069E-2</v>
      </c>
    </row>
    <row r="8" spans="1:253" ht="24.75" customHeight="1" x14ac:dyDescent="0.25">
      <c r="B8" s="34" t="s">
        <v>144</v>
      </c>
      <c r="C8" s="105">
        <v>136</v>
      </c>
      <c r="D8" s="105">
        <v>140</v>
      </c>
      <c r="E8" s="35">
        <v>-2.8571428571428581E-2</v>
      </c>
    </row>
    <row r="9" spans="1:253" ht="25.5" customHeight="1" x14ac:dyDescent="0.25">
      <c r="B9" s="107" t="s">
        <v>145</v>
      </c>
      <c r="C9" s="108">
        <v>49172</v>
      </c>
      <c r="D9" s="108">
        <v>47434</v>
      </c>
      <c r="E9" s="36">
        <v>3.6640384534300185E-2</v>
      </c>
    </row>
    <row r="10" spans="1:253" x14ac:dyDescent="0.25">
      <c r="B10" s="109" t="s">
        <v>50</v>
      </c>
      <c r="C10" s="110"/>
      <c r="D10" s="110"/>
      <c r="E10" s="110"/>
    </row>
    <row r="11" spans="1:253" x14ac:dyDescent="0.25">
      <c r="B11"/>
    </row>
    <row r="28" spans="2:2" x14ac:dyDescent="0.25">
      <c r="B28"/>
    </row>
  </sheetData>
  <mergeCells count="1">
    <mergeCell ref="B3:E3"/>
  </mergeCells>
  <conditionalFormatting sqref="E5:E9">
    <cfRule type="cellIs" dxfId="66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>
      <selection activeCell="B3" sqref="B3:J3"/>
    </sheetView>
  </sheetViews>
  <sheetFormatPr defaultColWidth="9.140625" defaultRowHeight="14.25" x14ac:dyDescent="0.2"/>
  <cols>
    <col min="1" max="1" width="1.7109375" style="28" customWidth="1"/>
    <col min="2" max="2" width="8.140625" style="28" customWidth="1"/>
    <col min="3" max="3" width="19.28515625" style="28" customWidth="1"/>
    <col min="4" max="4" width="17.140625" style="28" customWidth="1"/>
    <col min="5" max="5" width="10.28515625" style="28" customWidth="1"/>
    <col min="6" max="6" width="17.140625" style="28" customWidth="1"/>
    <col min="7" max="8" width="10.28515625" style="28" customWidth="1"/>
    <col min="9" max="9" width="17.140625" style="28" customWidth="1"/>
    <col min="10" max="10" width="11" style="28" customWidth="1"/>
    <col min="11" max="14" width="10.28515625" style="28" customWidth="1"/>
    <col min="15" max="15" width="13" style="28" customWidth="1"/>
    <col min="16" max="16" width="23.140625" style="28" customWidth="1"/>
    <col min="17" max="22" width="10.28515625" style="28" customWidth="1"/>
    <col min="23" max="23" width="11.28515625" style="28" customWidth="1"/>
    <col min="24" max="16384" width="9.140625" style="28"/>
  </cols>
  <sheetData>
    <row r="1" spans="2:15" x14ac:dyDescent="0.2">
      <c r="B1" s="28" t="s">
        <v>3</v>
      </c>
      <c r="D1" s="26"/>
      <c r="J1" s="66">
        <v>45693</v>
      </c>
    </row>
    <row r="2" spans="2:15" ht="14.45" customHeight="1" x14ac:dyDescent="0.2">
      <c r="B2" s="113" t="s">
        <v>43</v>
      </c>
      <c r="C2" s="113"/>
      <c r="D2" s="113"/>
      <c r="E2" s="113"/>
      <c r="F2" s="113"/>
      <c r="G2" s="113"/>
      <c r="H2" s="113"/>
      <c r="I2" s="113"/>
      <c r="J2" s="113"/>
      <c r="K2" s="65"/>
      <c r="L2" s="65"/>
      <c r="M2" s="65"/>
      <c r="N2" s="65"/>
      <c r="O2" s="65"/>
    </row>
    <row r="3" spans="2:15" ht="14.45" customHeight="1" x14ac:dyDescent="0.2">
      <c r="B3" s="114" t="s">
        <v>44</v>
      </c>
      <c r="C3" s="114"/>
      <c r="D3" s="114"/>
      <c r="E3" s="114"/>
      <c r="F3" s="114"/>
      <c r="G3" s="114"/>
      <c r="H3" s="114"/>
      <c r="I3" s="114"/>
      <c r="J3" s="114"/>
      <c r="K3" s="62"/>
      <c r="L3" s="62"/>
      <c r="M3" s="62"/>
      <c r="N3" s="62"/>
      <c r="O3" s="62"/>
    </row>
    <row r="4" spans="2:15" ht="14.45" customHeight="1" thickBot="1" x14ac:dyDescent="0.25">
      <c r="B4" s="2"/>
      <c r="C4" s="2"/>
      <c r="D4" s="2"/>
      <c r="E4" s="2"/>
      <c r="F4" s="2"/>
      <c r="G4" s="2"/>
      <c r="H4" s="2"/>
      <c r="I4" s="2"/>
      <c r="J4" s="3" t="s">
        <v>4</v>
      </c>
      <c r="K4" s="2"/>
      <c r="L4" s="2"/>
      <c r="M4" s="2"/>
      <c r="N4" s="2"/>
    </row>
    <row r="5" spans="2:15" ht="14.45" customHeight="1" x14ac:dyDescent="0.25">
      <c r="B5" s="134" t="s">
        <v>0</v>
      </c>
      <c r="C5" s="136" t="s">
        <v>1</v>
      </c>
      <c r="D5" s="123" t="s">
        <v>89</v>
      </c>
      <c r="E5" s="123"/>
      <c r="F5" s="123"/>
      <c r="G5" s="123"/>
      <c r="H5" s="139"/>
      <c r="I5" s="138" t="s">
        <v>85</v>
      </c>
      <c r="J5" s="139"/>
      <c r="K5"/>
      <c r="L5"/>
      <c r="M5"/>
      <c r="N5"/>
      <c r="O5"/>
    </row>
    <row r="6" spans="2:15" ht="14.45" customHeight="1" thickBot="1" x14ac:dyDescent="0.3">
      <c r="B6" s="135"/>
      <c r="C6" s="137"/>
      <c r="D6" s="146" t="s">
        <v>90</v>
      </c>
      <c r="E6" s="146"/>
      <c r="F6" s="146"/>
      <c r="G6" s="146"/>
      <c r="H6" s="141"/>
      <c r="I6" s="140" t="s">
        <v>86</v>
      </c>
      <c r="J6" s="141"/>
      <c r="K6"/>
      <c r="L6"/>
      <c r="M6"/>
      <c r="N6"/>
      <c r="O6"/>
    </row>
    <row r="7" spans="2:15" ht="14.45" customHeight="1" x14ac:dyDescent="0.25">
      <c r="B7" s="135"/>
      <c r="C7" s="137"/>
      <c r="D7" s="126">
        <v>2025</v>
      </c>
      <c r="E7" s="127"/>
      <c r="F7" s="126">
        <v>2024</v>
      </c>
      <c r="G7" s="127"/>
      <c r="H7" s="115" t="s">
        <v>5</v>
      </c>
      <c r="I7" s="144">
        <v>2023</v>
      </c>
      <c r="J7" s="144" t="s">
        <v>91</v>
      </c>
      <c r="K7"/>
      <c r="L7"/>
      <c r="M7"/>
      <c r="N7"/>
      <c r="O7"/>
    </row>
    <row r="8" spans="2:15" ht="14.45" customHeight="1" thickBot="1" x14ac:dyDescent="0.3">
      <c r="B8" s="132" t="s">
        <v>6</v>
      </c>
      <c r="C8" s="130" t="s">
        <v>7</v>
      </c>
      <c r="D8" s="128"/>
      <c r="E8" s="129"/>
      <c r="F8" s="128"/>
      <c r="G8" s="129"/>
      <c r="H8" s="116"/>
      <c r="I8" s="145"/>
      <c r="J8" s="145"/>
      <c r="K8"/>
      <c r="L8"/>
      <c r="M8"/>
      <c r="N8"/>
      <c r="O8"/>
    </row>
    <row r="9" spans="2:15" ht="14.45" customHeight="1" x14ac:dyDescent="0.25">
      <c r="B9" s="132"/>
      <c r="C9" s="130"/>
      <c r="D9" s="4" t="s">
        <v>8</v>
      </c>
      <c r="E9" s="6" t="s">
        <v>2</v>
      </c>
      <c r="F9" s="4" t="s">
        <v>8</v>
      </c>
      <c r="G9" s="6" t="s">
        <v>2</v>
      </c>
      <c r="H9" s="117" t="s">
        <v>9</v>
      </c>
      <c r="I9" s="5" t="s">
        <v>8</v>
      </c>
      <c r="J9" s="142" t="s">
        <v>92</v>
      </c>
      <c r="K9"/>
      <c r="L9"/>
      <c r="M9"/>
      <c r="N9"/>
      <c r="O9"/>
    </row>
    <row r="10" spans="2:15" ht="14.45" customHeight="1" thickBot="1" x14ac:dyDescent="0.3">
      <c r="B10" s="133"/>
      <c r="C10" s="131"/>
      <c r="D10" s="7" t="s">
        <v>10</v>
      </c>
      <c r="E10" s="8" t="s">
        <v>11</v>
      </c>
      <c r="F10" s="7" t="s">
        <v>10</v>
      </c>
      <c r="G10" s="8" t="s">
        <v>11</v>
      </c>
      <c r="H10" s="118"/>
      <c r="I10" s="9" t="s">
        <v>10</v>
      </c>
      <c r="J10" s="143"/>
      <c r="K10"/>
      <c r="L10"/>
      <c r="M10"/>
      <c r="N10"/>
      <c r="O10"/>
    </row>
    <row r="11" spans="2:15" ht="14.25" customHeight="1" thickBot="1" x14ac:dyDescent="0.3">
      <c r="B11" s="10">
        <v>1</v>
      </c>
      <c r="C11" s="11" t="s">
        <v>19</v>
      </c>
      <c r="D11" s="12">
        <v>9006</v>
      </c>
      <c r="E11" s="13">
        <v>0.20353462303380943</v>
      </c>
      <c r="F11" s="12">
        <v>9807</v>
      </c>
      <c r="G11" s="13">
        <v>0.2291569305542574</v>
      </c>
      <c r="H11" s="14">
        <v>-8.1676353624961728E-2</v>
      </c>
      <c r="I11" s="12">
        <v>10862</v>
      </c>
      <c r="J11" s="14">
        <v>-0.17087092616461053</v>
      </c>
      <c r="K11"/>
      <c r="L11"/>
      <c r="M11"/>
      <c r="N11"/>
      <c r="O11"/>
    </row>
    <row r="12" spans="2:15" ht="14.45" customHeight="1" thickBot="1" x14ac:dyDescent="0.3">
      <c r="B12" s="15">
        <v>2</v>
      </c>
      <c r="C12" s="16" t="s">
        <v>17</v>
      </c>
      <c r="D12" s="17">
        <v>4067</v>
      </c>
      <c r="E12" s="18">
        <v>9.1913758813957691E-2</v>
      </c>
      <c r="F12" s="17">
        <v>4006</v>
      </c>
      <c r="G12" s="18">
        <v>9.360687914758388E-2</v>
      </c>
      <c r="H12" s="19">
        <v>1.5227159261108403E-2</v>
      </c>
      <c r="I12" s="17">
        <v>6923</v>
      </c>
      <c r="J12" s="19">
        <v>-0.41253791708796761</v>
      </c>
      <c r="K12"/>
      <c r="L12"/>
      <c r="M12"/>
      <c r="N12"/>
      <c r="O12"/>
    </row>
    <row r="13" spans="2:15" ht="14.45" customHeight="1" thickBot="1" x14ac:dyDescent="0.3">
      <c r="B13" s="10">
        <v>3</v>
      </c>
      <c r="C13" s="11" t="s">
        <v>18</v>
      </c>
      <c r="D13" s="12">
        <v>3438</v>
      </c>
      <c r="E13" s="13">
        <v>7.7698427047550173E-2</v>
      </c>
      <c r="F13" s="12">
        <v>1937</v>
      </c>
      <c r="G13" s="13">
        <v>4.526123936816525E-2</v>
      </c>
      <c r="H13" s="14">
        <v>0.77490965410428503</v>
      </c>
      <c r="I13" s="12">
        <v>4210</v>
      </c>
      <c r="J13" s="14">
        <v>-0.18337292161520191</v>
      </c>
      <c r="K13"/>
      <c r="L13"/>
      <c r="M13"/>
      <c r="N13"/>
      <c r="O13"/>
    </row>
    <row r="14" spans="2:15" ht="14.45" customHeight="1" thickBot="1" x14ac:dyDescent="0.3">
      <c r="B14" s="15">
        <v>4</v>
      </c>
      <c r="C14" s="16" t="s">
        <v>22</v>
      </c>
      <c r="D14" s="17">
        <v>2912</v>
      </c>
      <c r="E14" s="18">
        <v>6.5810884107756276E-2</v>
      </c>
      <c r="F14" s="17">
        <v>3066</v>
      </c>
      <c r="G14" s="18">
        <v>7.1642209552294611E-2</v>
      </c>
      <c r="H14" s="19">
        <v>-5.0228310502283158E-2</v>
      </c>
      <c r="I14" s="17">
        <v>3006</v>
      </c>
      <c r="J14" s="19">
        <v>-3.1270791749833715E-2</v>
      </c>
      <c r="K14"/>
      <c r="L14"/>
      <c r="M14"/>
      <c r="N14"/>
      <c r="O14"/>
    </row>
    <row r="15" spans="2:15" ht="14.45" customHeight="1" thickBot="1" x14ac:dyDescent="0.3">
      <c r="B15" s="10">
        <v>5</v>
      </c>
      <c r="C15" s="11" t="s">
        <v>23</v>
      </c>
      <c r="D15" s="12">
        <v>2611</v>
      </c>
      <c r="E15" s="13">
        <v>5.9008316760079553E-2</v>
      </c>
      <c r="F15" s="12">
        <v>2501</v>
      </c>
      <c r="G15" s="13">
        <v>5.8440041125338814E-2</v>
      </c>
      <c r="H15" s="14">
        <v>4.3982407037185034E-2</v>
      </c>
      <c r="I15" s="12">
        <v>2898</v>
      </c>
      <c r="J15" s="14">
        <v>-9.9033816425120769E-2</v>
      </c>
      <c r="K15"/>
      <c r="L15"/>
      <c r="M15"/>
      <c r="N15"/>
      <c r="O15"/>
    </row>
    <row r="16" spans="2:15" ht="14.45" customHeight="1" thickBot="1" x14ac:dyDescent="0.3">
      <c r="B16" s="15">
        <v>6</v>
      </c>
      <c r="C16" s="16" t="s">
        <v>32</v>
      </c>
      <c r="D16" s="17">
        <v>2444</v>
      </c>
      <c r="E16" s="18">
        <v>5.5234134876152592E-2</v>
      </c>
      <c r="F16" s="17">
        <v>2345</v>
      </c>
      <c r="G16" s="18">
        <v>5.4794840639312087E-2</v>
      </c>
      <c r="H16" s="19">
        <v>4.2217484008528761E-2</v>
      </c>
      <c r="I16" s="17">
        <v>2851</v>
      </c>
      <c r="J16" s="19">
        <v>-0.14275692739389689</v>
      </c>
      <c r="K16"/>
      <c r="L16"/>
      <c r="M16"/>
      <c r="N16"/>
      <c r="O16"/>
    </row>
    <row r="17" spans="2:16" ht="14.45" customHeight="1" thickBot="1" x14ac:dyDescent="0.3">
      <c r="B17" s="10">
        <v>7</v>
      </c>
      <c r="C17" s="11" t="s">
        <v>61</v>
      </c>
      <c r="D17" s="12">
        <v>2046</v>
      </c>
      <c r="E17" s="13">
        <v>4.6239378050985352E-2</v>
      </c>
      <c r="F17" s="12">
        <v>1268</v>
      </c>
      <c r="G17" s="13">
        <v>2.9628937283858306E-2</v>
      </c>
      <c r="H17" s="14">
        <v>0.61356466876971605</v>
      </c>
      <c r="I17" s="12">
        <v>1644</v>
      </c>
      <c r="J17" s="14">
        <v>0.24452554744525545</v>
      </c>
      <c r="K17"/>
      <c r="L17"/>
      <c r="M17"/>
      <c r="N17"/>
      <c r="O17"/>
    </row>
    <row r="18" spans="2:16" ht="14.45" customHeight="1" thickBot="1" x14ac:dyDescent="0.3">
      <c r="B18" s="15">
        <v>8</v>
      </c>
      <c r="C18" s="16" t="s">
        <v>31</v>
      </c>
      <c r="D18" s="17">
        <v>1945</v>
      </c>
      <c r="E18" s="18">
        <v>4.3956789007412761E-2</v>
      </c>
      <c r="F18" s="17">
        <v>1772</v>
      </c>
      <c r="G18" s="18">
        <v>4.1405738854098512E-2</v>
      </c>
      <c r="H18" s="19">
        <v>9.7629796839729055E-2</v>
      </c>
      <c r="I18" s="17">
        <v>2831</v>
      </c>
      <c r="J18" s="19">
        <v>-0.31296361709643239</v>
      </c>
      <c r="K18"/>
      <c r="L18"/>
      <c r="M18"/>
      <c r="N18"/>
      <c r="O18"/>
    </row>
    <row r="19" spans="2:16" ht="14.45" customHeight="1" thickBot="1" x14ac:dyDescent="0.3">
      <c r="B19" s="10">
        <v>9</v>
      </c>
      <c r="C19" s="11" t="s">
        <v>16</v>
      </c>
      <c r="D19" s="12">
        <v>1762</v>
      </c>
      <c r="E19" s="13">
        <v>3.9821008859157479E-2</v>
      </c>
      <c r="F19" s="12">
        <v>2406</v>
      </c>
      <c r="G19" s="13">
        <v>5.6220207496027665E-2</v>
      </c>
      <c r="H19" s="14">
        <v>-0.26766417290108058</v>
      </c>
      <c r="I19" s="12">
        <v>2460</v>
      </c>
      <c r="J19" s="14">
        <v>-0.28373983739837394</v>
      </c>
      <c r="K19"/>
      <c r="L19"/>
      <c r="M19"/>
      <c r="N19"/>
      <c r="O19"/>
    </row>
    <row r="20" spans="2:16" ht="14.45" customHeight="1" thickBot="1" x14ac:dyDescent="0.3">
      <c r="B20" s="15">
        <v>10</v>
      </c>
      <c r="C20" s="16" t="s">
        <v>21</v>
      </c>
      <c r="D20" s="17">
        <v>1327</v>
      </c>
      <c r="E20" s="18">
        <v>2.999005604773097E-2</v>
      </c>
      <c r="F20" s="17">
        <v>865</v>
      </c>
      <c r="G20" s="18">
        <v>2.0212169361622581E-2</v>
      </c>
      <c r="H20" s="19">
        <v>0.53410404624277463</v>
      </c>
      <c r="I20" s="17">
        <v>1160</v>
      </c>
      <c r="J20" s="19">
        <v>0.1439655172413794</v>
      </c>
      <c r="K20"/>
      <c r="L20"/>
      <c r="M20"/>
      <c r="N20"/>
      <c r="O20"/>
    </row>
    <row r="21" spans="2:16" ht="14.45" customHeight="1" thickBot="1" x14ac:dyDescent="0.3">
      <c r="B21" s="10">
        <v>11</v>
      </c>
      <c r="C21" s="11" t="s">
        <v>29</v>
      </c>
      <c r="D21" s="12">
        <v>1216</v>
      </c>
      <c r="E21" s="13">
        <v>2.7481468088953173E-2</v>
      </c>
      <c r="F21" s="12">
        <v>1394</v>
      </c>
      <c r="G21" s="13">
        <v>3.2573137676418354E-2</v>
      </c>
      <c r="H21" s="14">
        <v>-0.12769010043041606</v>
      </c>
      <c r="I21" s="12">
        <v>2619</v>
      </c>
      <c r="J21" s="14">
        <v>-0.53570064910271098</v>
      </c>
      <c r="K21"/>
      <c r="L21"/>
      <c r="M21"/>
      <c r="N21"/>
      <c r="O21"/>
    </row>
    <row r="22" spans="2:16" ht="14.45" customHeight="1" thickBot="1" x14ac:dyDescent="0.3">
      <c r="B22" s="15">
        <v>12</v>
      </c>
      <c r="C22" s="16" t="s">
        <v>95</v>
      </c>
      <c r="D22" s="17">
        <v>1099</v>
      </c>
      <c r="E22" s="18">
        <v>2.483728078105225E-2</v>
      </c>
      <c r="F22" s="17">
        <v>1029</v>
      </c>
      <c r="G22" s="18">
        <v>2.4044303205907093E-2</v>
      </c>
      <c r="H22" s="19">
        <v>6.8027210884353817E-2</v>
      </c>
      <c r="I22" s="17">
        <v>1006</v>
      </c>
      <c r="J22" s="19">
        <v>9.244532803180916E-2</v>
      </c>
      <c r="K22"/>
      <c r="L22"/>
      <c r="M22"/>
      <c r="N22"/>
      <c r="O22"/>
    </row>
    <row r="23" spans="2:16" ht="14.25" customHeight="1" thickBot="1" x14ac:dyDescent="0.3">
      <c r="B23" s="10">
        <v>13</v>
      </c>
      <c r="C23" s="11" t="s">
        <v>24</v>
      </c>
      <c r="D23" s="12">
        <v>1084</v>
      </c>
      <c r="E23" s="13">
        <v>2.4498282408244441E-2</v>
      </c>
      <c r="F23" s="12">
        <v>1609</v>
      </c>
      <c r="G23" s="13">
        <v>3.7596971679596226E-2</v>
      </c>
      <c r="H23" s="14">
        <v>-0.32628962088253577</v>
      </c>
      <c r="I23" s="12">
        <v>3000</v>
      </c>
      <c r="J23" s="14">
        <v>-0.63866666666666672</v>
      </c>
      <c r="K23"/>
      <c r="L23"/>
      <c r="M23"/>
      <c r="N23"/>
      <c r="O23"/>
    </row>
    <row r="24" spans="2:16" ht="14.25" customHeight="1" thickBot="1" x14ac:dyDescent="0.3">
      <c r="B24" s="15">
        <v>14</v>
      </c>
      <c r="C24" s="16" t="s">
        <v>109</v>
      </c>
      <c r="D24" s="17">
        <v>985</v>
      </c>
      <c r="E24" s="18">
        <v>2.2260893147712891E-2</v>
      </c>
      <c r="F24" s="17">
        <v>152</v>
      </c>
      <c r="G24" s="18">
        <v>3.5517338068978407E-3</v>
      </c>
      <c r="H24" s="19">
        <v>5.4802631578947372</v>
      </c>
      <c r="I24" s="17">
        <v>916</v>
      </c>
      <c r="J24" s="19">
        <v>7.5327510917030605E-2</v>
      </c>
      <c r="K24"/>
      <c r="L24"/>
      <c r="M24"/>
      <c r="N24"/>
      <c r="O24"/>
    </row>
    <row r="25" spans="2:16" ht="14.25" customHeight="1" thickBot="1" x14ac:dyDescent="0.3">
      <c r="B25" s="10">
        <v>15</v>
      </c>
      <c r="C25" s="11" t="s">
        <v>33</v>
      </c>
      <c r="D25" s="12">
        <v>953</v>
      </c>
      <c r="E25" s="13">
        <v>2.1537696619056228E-2</v>
      </c>
      <c r="F25" s="12">
        <v>1084</v>
      </c>
      <c r="G25" s="13">
        <v>2.5329470043929339E-2</v>
      </c>
      <c r="H25" s="14">
        <v>-0.12084870848708484</v>
      </c>
      <c r="I25" s="12">
        <v>942</v>
      </c>
      <c r="J25" s="14">
        <v>1.1677282377919429E-2</v>
      </c>
      <c r="K25"/>
      <c r="L25"/>
      <c r="M25"/>
      <c r="N25"/>
      <c r="O25"/>
    </row>
    <row r="26" spans="2:16" ht="14.45" customHeight="1" thickBot="1" x14ac:dyDescent="0.3">
      <c r="B26" s="15">
        <v>16</v>
      </c>
      <c r="C26" s="16" t="s">
        <v>30</v>
      </c>
      <c r="D26" s="17">
        <v>719</v>
      </c>
      <c r="E26" s="18">
        <v>1.6249322003254383E-2</v>
      </c>
      <c r="F26" s="17">
        <v>837</v>
      </c>
      <c r="G26" s="18">
        <v>1.9557902607720348E-2</v>
      </c>
      <c r="H26" s="19">
        <v>-0.14097968936678618</v>
      </c>
      <c r="I26" s="17">
        <v>791</v>
      </c>
      <c r="J26" s="19">
        <v>-9.1024020227560065E-2</v>
      </c>
      <c r="K26"/>
      <c r="L26"/>
      <c r="M26"/>
      <c r="N26"/>
      <c r="O26"/>
    </row>
    <row r="27" spans="2:16" ht="14.45" customHeight="1" thickBot="1" x14ac:dyDescent="0.3">
      <c r="B27" s="10">
        <v>17</v>
      </c>
      <c r="C27" s="11" t="s">
        <v>27</v>
      </c>
      <c r="D27" s="12">
        <v>707</v>
      </c>
      <c r="E27" s="13">
        <v>1.5978123305008137E-2</v>
      </c>
      <c r="F27" s="12">
        <v>1024</v>
      </c>
      <c r="G27" s="13">
        <v>2.3927469856995981E-2</v>
      </c>
      <c r="H27" s="14">
        <v>-0.3095703125</v>
      </c>
      <c r="I27" s="12">
        <v>860</v>
      </c>
      <c r="J27" s="14">
        <v>-0.1779069767441861</v>
      </c>
      <c r="K27"/>
      <c r="L27"/>
      <c r="M27"/>
      <c r="N27"/>
      <c r="O27"/>
    </row>
    <row r="28" spans="2:16" ht="14.45" customHeight="1" thickBot="1" x14ac:dyDescent="0.3">
      <c r="B28" s="15">
        <v>18</v>
      </c>
      <c r="C28" s="16" t="s">
        <v>25</v>
      </c>
      <c r="D28" s="17">
        <v>693</v>
      </c>
      <c r="E28" s="18">
        <v>1.5661724823720847E-2</v>
      </c>
      <c r="F28" s="17">
        <v>636</v>
      </c>
      <c r="G28" s="18">
        <v>1.4861201981493597E-2</v>
      </c>
      <c r="H28" s="19">
        <v>8.9622641509433887E-2</v>
      </c>
      <c r="I28" s="17">
        <v>871</v>
      </c>
      <c r="J28" s="19">
        <v>-0.20436280137772678</v>
      </c>
      <c r="K28"/>
      <c r="L28"/>
      <c r="M28"/>
      <c r="N28"/>
      <c r="O28"/>
    </row>
    <row r="29" spans="2:16" ht="14.45" customHeight="1" thickBot="1" x14ac:dyDescent="0.3">
      <c r="B29" s="10">
        <v>19</v>
      </c>
      <c r="C29" s="11" t="s">
        <v>42</v>
      </c>
      <c r="D29" s="12">
        <v>571</v>
      </c>
      <c r="E29" s="13">
        <v>1.290453805821732E-2</v>
      </c>
      <c r="F29" s="12">
        <v>541</v>
      </c>
      <c r="G29" s="13">
        <v>1.2641368352182446E-2</v>
      </c>
      <c r="H29" s="14">
        <v>5.5452865064695045E-2</v>
      </c>
      <c r="I29" s="12">
        <v>630</v>
      </c>
      <c r="J29" s="14">
        <v>-9.3650793650793651E-2</v>
      </c>
      <c r="K29"/>
      <c r="L29"/>
      <c r="M29"/>
      <c r="N29"/>
      <c r="O29"/>
      <c r="P29" s="27"/>
    </row>
    <row r="30" spans="2:16" ht="14.45" customHeight="1" thickBot="1" x14ac:dyDescent="0.3">
      <c r="B30" s="15">
        <v>20</v>
      </c>
      <c r="C30" s="16" t="s">
        <v>28</v>
      </c>
      <c r="D30" s="17">
        <v>516</v>
      </c>
      <c r="E30" s="18">
        <v>1.1661544024588681E-2</v>
      </c>
      <c r="F30" s="17">
        <v>667</v>
      </c>
      <c r="G30" s="18">
        <v>1.55855687447425E-2</v>
      </c>
      <c r="H30" s="19">
        <v>-0.22638680659670163</v>
      </c>
      <c r="I30" s="17">
        <v>464</v>
      </c>
      <c r="J30" s="19">
        <v>0.11206896551724133</v>
      </c>
      <c r="K30"/>
      <c r="L30"/>
      <c r="M30"/>
      <c r="N30"/>
      <c r="O30"/>
      <c r="P30" s="27"/>
    </row>
    <row r="31" spans="2:16" ht="14.45" customHeight="1" thickBot="1" x14ac:dyDescent="0.3">
      <c r="B31" s="119" t="s">
        <v>40</v>
      </c>
      <c r="C31" s="120"/>
      <c r="D31" s="20">
        <f>SUM(D11:D30)</f>
        <v>40101</v>
      </c>
      <c r="E31" s="21">
        <f>D31/D33</f>
        <v>0.90627824986440064</v>
      </c>
      <c r="F31" s="20">
        <f>SUM(F11:F30)</f>
        <v>38946</v>
      </c>
      <c r="G31" s="21">
        <f>F31/F33</f>
        <v>0.91003832133844287</v>
      </c>
      <c r="H31" s="22">
        <f>D31/F31-1</f>
        <v>2.9656447388691998E-2</v>
      </c>
      <c r="I31" s="20">
        <f>SUM(I11:I30)</f>
        <v>50944</v>
      </c>
      <c r="J31" s="21">
        <f>D31/I31-1</f>
        <v>-0.2128415515075377</v>
      </c>
      <c r="K31"/>
      <c r="L31"/>
      <c r="M31"/>
      <c r="N31"/>
      <c r="O31"/>
    </row>
    <row r="32" spans="2:16" ht="14.45" customHeight="1" thickBot="1" x14ac:dyDescent="0.3">
      <c r="B32" s="119" t="s">
        <v>12</v>
      </c>
      <c r="C32" s="120"/>
      <c r="D32" s="20">
        <f>D33-SUM(D11:D30)</f>
        <v>4147</v>
      </c>
      <c r="E32" s="21">
        <f>D32/D33</f>
        <v>9.3721750135599344E-2</v>
      </c>
      <c r="F32" s="20">
        <f>F33-SUM(F11:F30)</f>
        <v>3850</v>
      </c>
      <c r="G32" s="21">
        <f>F32/F33</f>
        <v>8.996167866155716E-2</v>
      </c>
      <c r="H32" s="22">
        <f>D32/F32-1</f>
        <v>7.714285714285718E-2</v>
      </c>
      <c r="I32" s="20">
        <f>I33-SUM(I11:I30)</f>
        <v>4747</v>
      </c>
      <c r="J32" s="21">
        <f>D32/I32-1</f>
        <v>-0.12639561828523282</v>
      </c>
      <c r="K32"/>
      <c r="L32"/>
      <c r="M32"/>
      <c r="N32"/>
      <c r="O32"/>
    </row>
    <row r="33" spans="2:22" ht="14.45" customHeight="1" thickBot="1" x14ac:dyDescent="0.3">
      <c r="B33" s="147" t="s">
        <v>13</v>
      </c>
      <c r="C33" s="148"/>
      <c r="D33" s="23">
        <v>44248</v>
      </c>
      <c r="E33" s="24">
        <v>1</v>
      </c>
      <c r="F33" s="23">
        <v>42796</v>
      </c>
      <c r="G33" s="24">
        <v>0.99999999999999956</v>
      </c>
      <c r="H33" s="25">
        <v>3.3928404523787314E-2</v>
      </c>
      <c r="I33" s="23">
        <v>55691</v>
      </c>
      <c r="J33" s="25">
        <v>-0.20547305668779514</v>
      </c>
      <c r="K33"/>
      <c r="L33"/>
      <c r="M33"/>
      <c r="N33"/>
      <c r="O33"/>
      <c r="P33" s="51"/>
      <c r="Q33" s="51"/>
    </row>
    <row r="34" spans="2:22" ht="14.45" customHeight="1" x14ac:dyDescent="0.2">
      <c r="B34" s="52" t="s">
        <v>67</v>
      </c>
    </row>
    <row r="35" spans="2:22" x14ac:dyDescent="0.2">
      <c r="B35" s="53" t="s">
        <v>66</v>
      </c>
    </row>
    <row r="37" spans="2:22" x14ac:dyDescent="0.2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2:22" ht="15" x14ac:dyDescent="0.25">
      <c r="B38" s="113" t="s">
        <v>110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37"/>
      <c r="N38" s="37"/>
      <c r="O38"/>
      <c r="P38"/>
      <c r="Q38"/>
      <c r="R38"/>
      <c r="S38"/>
      <c r="T38"/>
      <c r="U38"/>
      <c r="V38"/>
    </row>
    <row r="39" spans="2:22" ht="15" x14ac:dyDescent="0.25">
      <c r="B39" s="114" t="s">
        <v>111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37"/>
      <c r="N39" s="37"/>
      <c r="O39"/>
      <c r="P39"/>
      <c r="Q39"/>
      <c r="R39"/>
      <c r="S39"/>
      <c r="T39"/>
      <c r="U39"/>
      <c r="V39"/>
    </row>
    <row r="40" spans="2:22" ht="15" customHeight="1" thickBot="1" x14ac:dyDescent="0.3">
      <c r="B40" s="38"/>
      <c r="C40" s="38"/>
      <c r="D40" s="38"/>
      <c r="E40" s="38"/>
      <c r="F40" s="38"/>
      <c r="G40" s="38"/>
      <c r="H40" s="38"/>
      <c r="I40" s="38"/>
      <c r="J40" s="38"/>
      <c r="K40" s="51"/>
      <c r="L40" s="3" t="s">
        <v>4</v>
      </c>
      <c r="O40"/>
      <c r="P40"/>
      <c r="Q40"/>
      <c r="R40"/>
      <c r="S40"/>
      <c r="T40"/>
      <c r="U40"/>
      <c r="V40"/>
    </row>
    <row r="41" spans="2:22" ht="15" x14ac:dyDescent="0.25">
      <c r="B41" s="134" t="s">
        <v>0</v>
      </c>
      <c r="C41" s="136" t="s">
        <v>39</v>
      </c>
      <c r="D41" s="149" t="s">
        <v>89</v>
      </c>
      <c r="E41" s="123"/>
      <c r="F41" s="123"/>
      <c r="G41" s="123"/>
      <c r="H41" s="123"/>
      <c r="I41" s="124"/>
      <c r="J41" s="123" t="s">
        <v>85</v>
      </c>
      <c r="K41" s="123"/>
      <c r="L41" s="124"/>
      <c r="O41"/>
      <c r="P41"/>
      <c r="Q41"/>
      <c r="R41"/>
      <c r="S41"/>
      <c r="T41"/>
      <c r="U41"/>
      <c r="V41"/>
    </row>
    <row r="42" spans="2:22" ht="15" customHeight="1" thickBot="1" x14ac:dyDescent="0.3">
      <c r="B42" s="135"/>
      <c r="C42" s="137"/>
      <c r="D42" s="125" t="s">
        <v>90</v>
      </c>
      <c r="E42" s="121"/>
      <c r="F42" s="121"/>
      <c r="G42" s="121"/>
      <c r="H42" s="121"/>
      <c r="I42" s="122"/>
      <c r="J42" s="121" t="s">
        <v>86</v>
      </c>
      <c r="K42" s="121"/>
      <c r="L42" s="122"/>
      <c r="O42"/>
      <c r="P42"/>
      <c r="Q42"/>
      <c r="R42"/>
      <c r="S42"/>
      <c r="T42"/>
      <c r="U42"/>
      <c r="V42"/>
    </row>
    <row r="43" spans="2:22" ht="15" customHeight="1" x14ac:dyDescent="0.25">
      <c r="B43" s="135"/>
      <c r="C43" s="137"/>
      <c r="D43" s="126">
        <v>2024</v>
      </c>
      <c r="E43" s="127"/>
      <c r="F43" s="126">
        <v>2023</v>
      </c>
      <c r="G43" s="127"/>
      <c r="H43" s="115" t="s">
        <v>5</v>
      </c>
      <c r="I43" s="115" t="s">
        <v>45</v>
      </c>
      <c r="J43" s="115">
        <v>2023</v>
      </c>
      <c r="K43" s="115" t="s">
        <v>91</v>
      </c>
      <c r="L43" s="115" t="s">
        <v>93</v>
      </c>
      <c r="O43"/>
      <c r="P43"/>
      <c r="Q43"/>
      <c r="R43"/>
      <c r="S43"/>
      <c r="T43"/>
      <c r="U43"/>
      <c r="V43"/>
    </row>
    <row r="44" spans="2:22" ht="15" customHeight="1" thickBot="1" x14ac:dyDescent="0.3">
      <c r="B44" s="132" t="s">
        <v>6</v>
      </c>
      <c r="C44" s="130" t="s">
        <v>39</v>
      </c>
      <c r="D44" s="128"/>
      <c r="E44" s="129"/>
      <c r="F44" s="128"/>
      <c r="G44" s="129"/>
      <c r="H44" s="116"/>
      <c r="I44" s="116"/>
      <c r="J44" s="116"/>
      <c r="K44" s="116"/>
      <c r="L44" s="116"/>
      <c r="O44"/>
      <c r="P44"/>
      <c r="Q44"/>
      <c r="R44"/>
      <c r="S44"/>
      <c r="T44"/>
      <c r="U44"/>
      <c r="V44"/>
    </row>
    <row r="45" spans="2:22" ht="15" customHeight="1" x14ac:dyDescent="0.25">
      <c r="B45" s="132"/>
      <c r="C45" s="130"/>
      <c r="D45" s="4" t="s">
        <v>8</v>
      </c>
      <c r="E45" s="6" t="s">
        <v>2</v>
      </c>
      <c r="F45" s="4" t="s">
        <v>8</v>
      </c>
      <c r="G45" s="6" t="s">
        <v>2</v>
      </c>
      <c r="H45" s="117" t="s">
        <v>9</v>
      </c>
      <c r="I45" s="117" t="s">
        <v>46</v>
      </c>
      <c r="J45" s="117" t="s">
        <v>8</v>
      </c>
      <c r="K45" s="117" t="s">
        <v>92</v>
      </c>
      <c r="L45" s="117" t="s">
        <v>94</v>
      </c>
      <c r="O45"/>
      <c r="P45"/>
      <c r="Q45"/>
      <c r="R45"/>
      <c r="S45"/>
      <c r="T45"/>
      <c r="U45"/>
      <c r="V45"/>
    </row>
    <row r="46" spans="2:22" ht="15" customHeight="1" thickBot="1" x14ac:dyDescent="0.3">
      <c r="B46" s="133"/>
      <c r="C46" s="131"/>
      <c r="D46" s="7" t="s">
        <v>10</v>
      </c>
      <c r="E46" s="8" t="s">
        <v>11</v>
      </c>
      <c r="F46" s="7" t="s">
        <v>10</v>
      </c>
      <c r="G46" s="8" t="s">
        <v>11</v>
      </c>
      <c r="H46" s="118"/>
      <c r="I46" s="118"/>
      <c r="J46" s="118" t="s">
        <v>10</v>
      </c>
      <c r="K46" s="118"/>
      <c r="L46" s="118"/>
      <c r="O46"/>
      <c r="P46"/>
      <c r="Q46"/>
      <c r="R46"/>
      <c r="S46"/>
      <c r="T46"/>
      <c r="U46"/>
      <c r="V46"/>
    </row>
    <row r="47" spans="2:22" ht="15.75" thickBot="1" x14ac:dyDescent="0.3">
      <c r="B47" s="10">
        <v>1</v>
      </c>
      <c r="C47" s="11" t="s">
        <v>48</v>
      </c>
      <c r="D47" s="12">
        <v>2257</v>
      </c>
      <c r="E47" s="13">
        <v>5.1007955161815222E-2</v>
      </c>
      <c r="F47" s="12">
        <v>3074</v>
      </c>
      <c r="G47" s="13">
        <v>7.1829142910552382E-2</v>
      </c>
      <c r="H47" s="14">
        <v>-0.26577748861418349</v>
      </c>
      <c r="I47" s="54">
        <v>0</v>
      </c>
      <c r="J47" s="12">
        <v>3803</v>
      </c>
      <c r="K47" s="14">
        <v>-0.40652116749934264</v>
      </c>
      <c r="L47" s="54">
        <v>0</v>
      </c>
      <c r="O47"/>
      <c r="P47"/>
      <c r="Q47"/>
      <c r="R47"/>
      <c r="S47"/>
      <c r="T47"/>
      <c r="U47"/>
      <c r="V47"/>
    </row>
    <row r="48" spans="2:22" ht="15" customHeight="1" thickBot="1" x14ac:dyDescent="0.3">
      <c r="B48" s="15">
        <v>2</v>
      </c>
      <c r="C48" s="16" t="s">
        <v>52</v>
      </c>
      <c r="D48" s="17">
        <v>1626</v>
      </c>
      <c r="E48" s="18">
        <v>3.6747423612366659E-2</v>
      </c>
      <c r="F48" s="17">
        <v>1131</v>
      </c>
      <c r="G48" s="18">
        <v>2.6427703523693804E-2</v>
      </c>
      <c r="H48" s="19">
        <v>0.43766578249336874</v>
      </c>
      <c r="I48" s="55">
        <v>5</v>
      </c>
      <c r="J48" s="17">
        <v>1495</v>
      </c>
      <c r="K48" s="19">
        <v>8.7625418060200744E-2</v>
      </c>
      <c r="L48" s="55">
        <v>1</v>
      </c>
      <c r="O48"/>
      <c r="P48"/>
      <c r="Q48"/>
      <c r="R48"/>
      <c r="S48"/>
      <c r="T48"/>
      <c r="U48"/>
      <c r="V48"/>
    </row>
    <row r="49" spans="2:22" ht="15" customHeight="1" thickBot="1" x14ac:dyDescent="0.3">
      <c r="B49" s="10">
        <v>3</v>
      </c>
      <c r="C49" s="11" t="s">
        <v>35</v>
      </c>
      <c r="D49" s="12">
        <v>1363</v>
      </c>
      <c r="E49" s="13">
        <v>3.0803652142469717E-2</v>
      </c>
      <c r="F49" s="12">
        <v>1427</v>
      </c>
      <c r="G49" s="13">
        <v>3.3344237779231706E-2</v>
      </c>
      <c r="H49" s="14">
        <v>-4.4849334267694441E-2</v>
      </c>
      <c r="I49" s="54">
        <v>1</v>
      </c>
      <c r="J49" s="12">
        <v>2087</v>
      </c>
      <c r="K49" s="14">
        <v>-0.3469094393866794</v>
      </c>
      <c r="L49" s="54">
        <v>-1</v>
      </c>
      <c r="O49"/>
      <c r="P49"/>
      <c r="Q49"/>
      <c r="R49"/>
      <c r="S49"/>
      <c r="T49"/>
      <c r="U49"/>
      <c r="V49"/>
    </row>
    <row r="50" spans="2:22" ht="15.75" thickBot="1" x14ac:dyDescent="0.3">
      <c r="B50" s="15">
        <v>4</v>
      </c>
      <c r="C50" s="16" t="s">
        <v>38</v>
      </c>
      <c r="D50" s="17">
        <v>1277</v>
      </c>
      <c r="E50" s="18">
        <v>2.8860061471704935E-2</v>
      </c>
      <c r="F50" s="17">
        <v>1205</v>
      </c>
      <c r="G50" s="18">
        <v>2.8156837087578278E-2</v>
      </c>
      <c r="H50" s="19">
        <v>5.975103734439835E-2</v>
      </c>
      <c r="I50" s="55">
        <v>1</v>
      </c>
      <c r="J50" s="17">
        <v>1377</v>
      </c>
      <c r="K50" s="19">
        <v>-7.2621641249092206E-2</v>
      </c>
      <c r="L50" s="55">
        <v>0</v>
      </c>
      <c r="O50"/>
      <c r="P50"/>
      <c r="Q50"/>
      <c r="R50"/>
      <c r="S50"/>
      <c r="T50"/>
      <c r="U50"/>
      <c r="V50"/>
    </row>
    <row r="51" spans="2:22" ht="15" customHeight="1" thickBot="1" x14ac:dyDescent="0.3">
      <c r="B51" s="10">
        <v>5</v>
      </c>
      <c r="C51" s="11" t="s">
        <v>49</v>
      </c>
      <c r="D51" s="12">
        <v>1066</v>
      </c>
      <c r="E51" s="13">
        <v>2.4091484360875069E-2</v>
      </c>
      <c r="F51" s="12">
        <v>1148</v>
      </c>
      <c r="G51" s="13">
        <v>2.682493690999159E-2</v>
      </c>
      <c r="H51" s="14">
        <v>-7.1428571428571397E-2</v>
      </c>
      <c r="I51" s="54">
        <v>1</v>
      </c>
      <c r="J51" s="12">
        <v>1239</v>
      </c>
      <c r="K51" s="14">
        <v>-0.13962873284907185</v>
      </c>
      <c r="L51" s="54">
        <v>1</v>
      </c>
      <c r="O51"/>
      <c r="P51"/>
      <c r="Q51"/>
      <c r="R51"/>
      <c r="S51"/>
      <c r="T51"/>
      <c r="U51"/>
      <c r="V51"/>
    </row>
    <row r="52" spans="2:22" ht="15.75" thickBot="1" x14ac:dyDescent="0.3">
      <c r="B52" s="15">
        <v>6</v>
      </c>
      <c r="C52" s="16" t="s">
        <v>58</v>
      </c>
      <c r="D52" s="17">
        <v>1032</v>
      </c>
      <c r="E52" s="18">
        <v>2.3323088049177362E-2</v>
      </c>
      <c r="F52" s="17">
        <v>1038</v>
      </c>
      <c r="G52" s="18">
        <v>2.4254603233947097E-2</v>
      </c>
      <c r="H52" s="19">
        <v>-5.7803468208093012E-3</v>
      </c>
      <c r="I52" s="55">
        <v>2</v>
      </c>
      <c r="J52" s="17">
        <v>357</v>
      </c>
      <c r="K52" s="19">
        <v>1.8907563025210083</v>
      </c>
      <c r="L52" s="55">
        <v>32</v>
      </c>
      <c r="O52"/>
      <c r="P52"/>
      <c r="Q52"/>
      <c r="R52"/>
      <c r="S52"/>
      <c r="T52"/>
      <c r="U52"/>
      <c r="V52"/>
    </row>
    <row r="53" spans="2:22" ht="15.75" thickBot="1" x14ac:dyDescent="0.3">
      <c r="B53" s="10">
        <v>7</v>
      </c>
      <c r="C53" s="11" t="s">
        <v>88</v>
      </c>
      <c r="D53" s="12">
        <v>986</v>
      </c>
      <c r="E53" s="13">
        <v>2.2283493039233413E-2</v>
      </c>
      <c r="F53" s="12">
        <v>483</v>
      </c>
      <c r="G53" s="13">
        <v>1.1286101504813534E-2</v>
      </c>
      <c r="H53" s="14">
        <v>1.0414078674948239</v>
      </c>
      <c r="I53" s="54">
        <v>12</v>
      </c>
      <c r="J53" s="12">
        <v>617</v>
      </c>
      <c r="K53" s="14">
        <v>0.59805510534846018</v>
      </c>
      <c r="L53" s="54">
        <v>14</v>
      </c>
      <c r="O53"/>
      <c r="P53"/>
      <c r="Q53"/>
      <c r="R53"/>
      <c r="S53"/>
      <c r="T53"/>
      <c r="U53"/>
      <c r="V53"/>
    </row>
    <row r="54" spans="2:22" ht="15.75" thickBot="1" x14ac:dyDescent="0.3">
      <c r="B54" s="15">
        <v>8</v>
      </c>
      <c r="C54" s="16" t="s">
        <v>37</v>
      </c>
      <c r="D54" s="17">
        <v>970</v>
      </c>
      <c r="E54" s="18">
        <v>2.1921894774905082E-2</v>
      </c>
      <c r="F54" s="17">
        <v>1466</v>
      </c>
      <c r="G54" s="18">
        <v>3.4255537900738389E-2</v>
      </c>
      <c r="H54" s="19">
        <v>-0.33833560709413368</v>
      </c>
      <c r="I54" s="55">
        <v>-5</v>
      </c>
      <c r="J54" s="17">
        <v>1234</v>
      </c>
      <c r="K54" s="19">
        <v>-0.21393841166936789</v>
      </c>
      <c r="L54" s="55">
        <v>-1</v>
      </c>
      <c r="O54"/>
      <c r="P54"/>
      <c r="Q54"/>
      <c r="R54"/>
      <c r="S54"/>
      <c r="T54"/>
      <c r="U54"/>
      <c r="V54"/>
    </row>
    <row r="55" spans="2:22" ht="15.75" thickBot="1" x14ac:dyDescent="0.3">
      <c r="B55" s="10">
        <v>9</v>
      </c>
      <c r="C55" s="11" t="s">
        <v>63</v>
      </c>
      <c r="D55" s="12">
        <v>966</v>
      </c>
      <c r="E55" s="13">
        <v>2.1831495208822996E-2</v>
      </c>
      <c r="F55" s="12">
        <v>598</v>
      </c>
      <c r="G55" s="13">
        <v>1.3973268529769137E-2</v>
      </c>
      <c r="H55" s="14">
        <v>0.61538461538461542</v>
      </c>
      <c r="I55" s="54">
        <v>6</v>
      </c>
      <c r="J55" s="12">
        <v>1062</v>
      </c>
      <c r="K55" s="14">
        <v>-9.0395480225988756E-2</v>
      </c>
      <c r="L55" s="54">
        <v>1</v>
      </c>
      <c r="O55"/>
      <c r="P55"/>
      <c r="Q55"/>
      <c r="R55"/>
      <c r="S55"/>
      <c r="T55"/>
      <c r="U55"/>
      <c r="V55"/>
    </row>
    <row r="56" spans="2:22" ht="15.75" thickBot="1" x14ac:dyDescent="0.3">
      <c r="B56" s="15">
        <v>10</v>
      </c>
      <c r="C56" s="16" t="s">
        <v>80</v>
      </c>
      <c r="D56" s="17">
        <v>852</v>
      </c>
      <c r="E56" s="18">
        <v>1.9255107575483637E-2</v>
      </c>
      <c r="F56" s="17">
        <v>1604</v>
      </c>
      <c r="G56" s="18">
        <v>3.7480138330685107E-2</v>
      </c>
      <c r="H56" s="19">
        <v>-0.46882793017456359</v>
      </c>
      <c r="I56" s="55">
        <v>-8</v>
      </c>
      <c r="J56" s="17">
        <v>1254</v>
      </c>
      <c r="K56" s="19">
        <v>-0.32057416267942584</v>
      </c>
      <c r="L56" s="55">
        <v>-5</v>
      </c>
      <c r="O56"/>
      <c r="P56"/>
      <c r="Q56"/>
      <c r="R56"/>
      <c r="S56"/>
      <c r="T56"/>
      <c r="U56"/>
      <c r="V56"/>
    </row>
    <row r="57" spans="2:22" ht="15.75" thickBot="1" x14ac:dyDescent="0.3">
      <c r="B57" s="10">
        <v>11</v>
      </c>
      <c r="C57" s="11" t="s">
        <v>112</v>
      </c>
      <c r="D57" s="12">
        <v>644</v>
      </c>
      <c r="E57" s="13">
        <v>1.4554330139215331E-2</v>
      </c>
      <c r="F57" s="12">
        <v>84</v>
      </c>
      <c r="G57" s="13">
        <v>1.9628002617067017E-3</v>
      </c>
      <c r="H57" s="14">
        <v>6.666666666666667</v>
      </c>
      <c r="I57" s="54">
        <v>104</v>
      </c>
      <c r="J57" s="12">
        <v>668</v>
      </c>
      <c r="K57" s="14">
        <v>-3.59281437125748E-2</v>
      </c>
      <c r="L57" s="54">
        <v>9</v>
      </c>
      <c r="O57"/>
      <c r="P57"/>
      <c r="Q57"/>
      <c r="R57"/>
      <c r="S57"/>
      <c r="T57"/>
      <c r="U57"/>
      <c r="V57"/>
    </row>
    <row r="58" spans="2:22" ht="15.75" thickBot="1" x14ac:dyDescent="0.3">
      <c r="B58" s="15">
        <v>12</v>
      </c>
      <c r="C58" s="16" t="s">
        <v>96</v>
      </c>
      <c r="D58" s="17">
        <v>608</v>
      </c>
      <c r="E58" s="18">
        <v>1.3740734044476587E-2</v>
      </c>
      <c r="F58" s="17">
        <v>601</v>
      </c>
      <c r="G58" s="18">
        <v>1.4043368539115805E-2</v>
      </c>
      <c r="H58" s="19">
        <v>1.1647254575707144E-2</v>
      </c>
      <c r="I58" s="55">
        <v>2</v>
      </c>
      <c r="J58" s="17">
        <v>706</v>
      </c>
      <c r="K58" s="19">
        <v>-0.13881019830028329</v>
      </c>
      <c r="L58" s="55">
        <v>6</v>
      </c>
      <c r="O58"/>
      <c r="P58"/>
      <c r="Q58"/>
      <c r="R58"/>
      <c r="S58"/>
      <c r="T58"/>
      <c r="U58"/>
      <c r="V58"/>
    </row>
    <row r="59" spans="2:22" ht="15.75" thickBot="1" x14ac:dyDescent="0.3">
      <c r="B59" s="10">
        <v>13</v>
      </c>
      <c r="C59" s="11" t="s">
        <v>101</v>
      </c>
      <c r="D59" s="12">
        <v>604</v>
      </c>
      <c r="E59" s="13">
        <v>1.3650334478394503E-2</v>
      </c>
      <c r="F59" s="12">
        <v>426</v>
      </c>
      <c r="G59" s="13">
        <v>9.9542013272268439E-3</v>
      </c>
      <c r="H59" s="14">
        <v>0.4178403755868545</v>
      </c>
      <c r="I59" s="54">
        <v>10</v>
      </c>
      <c r="J59" s="12">
        <v>272</v>
      </c>
      <c r="K59" s="14">
        <v>1.2205882352941178</v>
      </c>
      <c r="L59" s="54">
        <v>46</v>
      </c>
      <c r="O59"/>
      <c r="P59"/>
      <c r="Q59"/>
      <c r="R59"/>
      <c r="S59"/>
      <c r="T59"/>
      <c r="U59"/>
      <c r="V59"/>
    </row>
    <row r="60" spans="2:22" ht="15.75" thickBot="1" x14ac:dyDescent="0.3">
      <c r="B60" s="15">
        <v>14</v>
      </c>
      <c r="C60" s="16" t="s">
        <v>113</v>
      </c>
      <c r="D60" s="17">
        <v>595</v>
      </c>
      <c r="E60" s="18">
        <v>1.3446935454709817E-2</v>
      </c>
      <c r="F60" s="17">
        <v>212</v>
      </c>
      <c r="G60" s="18">
        <v>4.9537339938311989E-3</v>
      </c>
      <c r="H60" s="19">
        <v>1.8066037735849059</v>
      </c>
      <c r="I60" s="55">
        <v>41</v>
      </c>
      <c r="J60" s="17">
        <v>542</v>
      </c>
      <c r="K60" s="19">
        <v>9.7785977859778495E-2</v>
      </c>
      <c r="L60" s="55">
        <v>14</v>
      </c>
      <c r="O60"/>
      <c r="P60"/>
      <c r="Q60"/>
      <c r="R60"/>
      <c r="S60"/>
      <c r="T60"/>
      <c r="U60"/>
      <c r="V60"/>
    </row>
    <row r="61" spans="2:22" ht="15.75" thickBot="1" x14ac:dyDescent="0.3">
      <c r="B61" s="10">
        <v>15</v>
      </c>
      <c r="C61" s="11" t="s">
        <v>82</v>
      </c>
      <c r="D61" s="12">
        <v>586</v>
      </c>
      <c r="E61" s="13">
        <v>1.3243536431025131E-2</v>
      </c>
      <c r="F61" s="12">
        <v>448</v>
      </c>
      <c r="G61" s="13">
        <v>1.0468268062435742E-2</v>
      </c>
      <c r="H61" s="14">
        <v>0.30803571428571419</v>
      </c>
      <c r="I61" s="54">
        <v>5</v>
      </c>
      <c r="J61" s="12">
        <v>548</v>
      </c>
      <c r="K61" s="14">
        <v>6.9343065693430628E-2</v>
      </c>
      <c r="L61" s="54">
        <v>12</v>
      </c>
      <c r="O61"/>
      <c r="P61"/>
      <c r="Q61"/>
      <c r="R61"/>
      <c r="S61"/>
      <c r="T61"/>
      <c r="U61"/>
      <c r="V61"/>
    </row>
    <row r="62" spans="2:22" ht="15.75" thickBot="1" x14ac:dyDescent="0.3">
      <c r="B62" s="15">
        <v>16</v>
      </c>
      <c r="C62" s="16" t="s">
        <v>60</v>
      </c>
      <c r="D62" s="17">
        <v>555</v>
      </c>
      <c r="E62" s="18">
        <v>1.2542939793888989E-2</v>
      </c>
      <c r="F62" s="17">
        <v>653</v>
      </c>
      <c r="G62" s="18">
        <v>1.5258435367791383E-2</v>
      </c>
      <c r="H62" s="19">
        <v>-0.15007656967840732</v>
      </c>
      <c r="I62" s="55">
        <v>-4</v>
      </c>
      <c r="J62" s="17">
        <v>873</v>
      </c>
      <c r="K62" s="19">
        <v>-0.36426116838487976</v>
      </c>
      <c r="L62" s="55">
        <v>-3</v>
      </c>
      <c r="O62"/>
      <c r="P62"/>
      <c r="Q62"/>
      <c r="R62"/>
      <c r="S62"/>
      <c r="T62"/>
      <c r="U62"/>
      <c r="V62"/>
    </row>
    <row r="63" spans="2:22" ht="15.75" thickBot="1" x14ac:dyDescent="0.3">
      <c r="B63" s="10">
        <v>17</v>
      </c>
      <c r="C63" s="11" t="s">
        <v>36</v>
      </c>
      <c r="D63" s="12">
        <v>549</v>
      </c>
      <c r="E63" s="13">
        <v>1.2407340444765866E-2</v>
      </c>
      <c r="F63" s="12">
        <v>608</v>
      </c>
      <c r="G63" s="13">
        <v>1.4206935227591363E-2</v>
      </c>
      <c r="H63" s="14">
        <v>-9.7039473684210509E-2</v>
      </c>
      <c r="I63" s="54">
        <v>-4</v>
      </c>
      <c r="J63" s="12">
        <v>1146</v>
      </c>
      <c r="K63" s="14">
        <v>-0.52094240837696337</v>
      </c>
      <c r="L63" s="54">
        <v>-9</v>
      </c>
      <c r="O63"/>
      <c r="P63"/>
      <c r="Q63"/>
      <c r="R63"/>
      <c r="S63"/>
      <c r="T63"/>
      <c r="U63"/>
      <c r="V63"/>
    </row>
    <row r="64" spans="2:22" ht="15.75" thickBot="1" x14ac:dyDescent="0.3">
      <c r="B64" s="15">
        <v>18</v>
      </c>
      <c r="C64" s="16" t="s">
        <v>99</v>
      </c>
      <c r="D64" s="17">
        <v>542</v>
      </c>
      <c r="E64" s="18">
        <v>1.2249141204122221E-2</v>
      </c>
      <c r="F64" s="17">
        <v>850</v>
      </c>
      <c r="G64" s="18">
        <v>1.9861669314889242E-2</v>
      </c>
      <c r="H64" s="19">
        <v>-0.36235294117647054</v>
      </c>
      <c r="I64" s="55">
        <v>-9</v>
      </c>
      <c r="J64" s="17">
        <v>561</v>
      </c>
      <c r="K64" s="19">
        <v>-3.3868092691622054E-2</v>
      </c>
      <c r="L64" s="55">
        <v>7</v>
      </c>
      <c r="O64"/>
      <c r="P64"/>
      <c r="Q64"/>
      <c r="R64"/>
      <c r="S64"/>
      <c r="T64"/>
      <c r="U64"/>
      <c r="V64"/>
    </row>
    <row r="65" spans="2:22" ht="15.75" thickBot="1" x14ac:dyDescent="0.3">
      <c r="B65" s="10" t="s">
        <v>87</v>
      </c>
      <c r="C65" s="11" t="s">
        <v>84</v>
      </c>
      <c r="D65" s="12">
        <v>542</v>
      </c>
      <c r="E65" s="13">
        <v>1.2249141204122221E-2</v>
      </c>
      <c r="F65" s="12">
        <v>657</v>
      </c>
      <c r="G65" s="13">
        <v>1.5351902046920272E-2</v>
      </c>
      <c r="H65" s="14">
        <v>-0.17503805175038056</v>
      </c>
      <c r="I65" s="54">
        <v>-7</v>
      </c>
      <c r="J65" s="12">
        <v>556</v>
      </c>
      <c r="K65" s="14">
        <v>-2.5179856115107868E-2</v>
      </c>
      <c r="L65" s="54">
        <v>8</v>
      </c>
      <c r="O65"/>
      <c r="P65"/>
      <c r="Q65"/>
      <c r="R65"/>
      <c r="S65"/>
      <c r="T65"/>
      <c r="U65"/>
      <c r="V65"/>
    </row>
    <row r="66" spans="2:22" ht="15.75" thickBot="1" x14ac:dyDescent="0.3">
      <c r="B66" s="15">
        <v>20</v>
      </c>
      <c r="C66" s="16" t="s">
        <v>114</v>
      </c>
      <c r="D66" s="17">
        <v>506</v>
      </c>
      <c r="E66" s="18">
        <v>1.1435545109383475E-2</v>
      </c>
      <c r="F66" s="17">
        <v>192</v>
      </c>
      <c r="G66" s="18">
        <v>4.4864005981867464E-3</v>
      </c>
      <c r="H66" s="19">
        <v>1.6354166666666665</v>
      </c>
      <c r="I66" s="55">
        <v>44</v>
      </c>
      <c r="J66" s="17">
        <v>601</v>
      </c>
      <c r="K66" s="19">
        <v>-0.15806988352745421</v>
      </c>
      <c r="L66" s="55">
        <v>3</v>
      </c>
      <c r="O66"/>
      <c r="P66"/>
      <c r="Q66"/>
      <c r="R66"/>
      <c r="S66"/>
      <c r="T66"/>
      <c r="U66"/>
      <c r="V66"/>
    </row>
    <row r="67" spans="2:22" ht="15.75" thickBot="1" x14ac:dyDescent="0.3">
      <c r="B67" s="119" t="s">
        <v>40</v>
      </c>
      <c r="C67" s="120"/>
      <c r="D67" s="20">
        <f>SUM(D47:D66)</f>
        <v>18126</v>
      </c>
      <c r="E67" s="21">
        <f>D67/D69</f>
        <v>0.40964563370095824</v>
      </c>
      <c r="F67" s="20">
        <f>SUM(F47:F66)</f>
        <v>17905</v>
      </c>
      <c r="G67" s="21">
        <f>F67/F69</f>
        <v>0.41838022245069634</v>
      </c>
      <c r="H67" s="22">
        <f>D67/F67-1</f>
        <v>1.2342920971795568E-2</v>
      </c>
      <c r="I67" s="56"/>
      <c r="J67" s="20">
        <f>SUM(J47:J66)</f>
        <v>20998</v>
      </c>
      <c r="K67" s="21">
        <f>E67/J67-1</f>
        <v>-0.99998049120708155</v>
      </c>
      <c r="L67" s="20"/>
      <c r="O67"/>
      <c r="P67"/>
      <c r="Q67"/>
      <c r="R67"/>
      <c r="S67"/>
      <c r="T67"/>
      <c r="U67"/>
      <c r="V67"/>
    </row>
    <row r="68" spans="2:22" ht="15.75" thickBot="1" x14ac:dyDescent="0.3">
      <c r="B68" s="119" t="s">
        <v>12</v>
      </c>
      <c r="C68" s="120"/>
      <c r="D68" s="20">
        <f>D69-SUM(D47:D66)</f>
        <v>26122</v>
      </c>
      <c r="E68" s="21">
        <f>D68/D69</f>
        <v>0.59035436629904181</v>
      </c>
      <c r="F68" s="20">
        <f>F69-SUM(F47:F66)</f>
        <v>24891</v>
      </c>
      <c r="G68" s="21">
        <f>F68/F69</f>
        <v>0.58161977754930372</v>
      </c>
      <c r="H68" s="22">
        <f>D68/F68-1</f>
        <v>4.9455626531678121E-2</v>
      </c>
      <c r="I68" s="56"/>
      <c r="J68" s="20">
        <f>J69-SUM(J47:J66)</f>
        <v>34693</v>
      </c>
      <c r="K68" s="21">
        <f>E68/J68-1</f>
        <v>-0.99998298347314163</v>
      </c>
      <c r="L68" s="20"/>
      <c r="O68"/>
      <c r="P68"/>
      <c r="Q68"/>
      <c r="R68"/>
      <c r="S68"/>
      <c r="T68"/>
      <c r="U68"/>
      <c r="V68"/>
    </row>
    <row r="69" spans="2:22" ht="15.75" thickBot="1" x14ac:dyDescent="0.3">
      <c r="B69" s="147" t="s">
        <v>34</v>
      </c>
      <c r="C69" s="148"/>
      <c r="D69" s="23">
        <v>44248</v>
      </c>
      <c r="E69" s="24">
        <v>1</v>
      </c>
      <c r="F69" s="23">
        <v>42796</v>
      </c>
      <c r="G69" s="24">
        <v>1</v>
      </c>
      <c r="H69" s="25">
        <v>3.3928404523787314E-2</v>
      </c>
      <c r="I69" s="57"/>
      <c r="J69" s="23">
        <v>55691</v>
      </c>
      <c r="K69" s="25">
        <v>-0.20547305668779514</v>
      </c>
      <c r="L69" s="23"/>
      <c r="M69" s="51"/>
      <c r="O69"/>
      <c r="P69"/>
      <c r="Q69"/>
      <c r="R69"/>
      <c r="S69"/>
      <c r="T69"/>
      <c r="U69"/>
      <c r="V69"/>
    </row>
    <row r="70" spans="2:22" ht="15" x14ac:dyDescent="0.25">
      <c r="B70" s="52" t="s">
        <v>67</v>
      </c>
      <c r="O70"/>
      <c r="P70"/>
      <c r="Q70"/>
      <c r="R70"/>
      <c r="S70"/>
      <c r="T70"/>
      <c r="U70"/>
      <c r="V70"/>
    </row>
    <row r="71" spans="2:22" ht="15" x14ac:dyDescent="0.25">
      <c r="B71" s="53" t="s">
        <v>66</v>
      </c>
      <c r="O71"/>
      <c r="P71"/>
      <c r="Q71"/>
      <c r="R71"/>
      <c r="S71"/>
      <c r="T71"/>
      <c r="U71"/>
      <c r="V71"/>
    </row>
  </sheetData>
  <mergeCells count="45">
    <mergeCell ref="B69:C69"/>
    <mergeCell ref="I43:I44"/>
    <mergeCell ref="B68:C68"/>
    <mergeCell ref="H43:H44"/>
    <mergeCell ref="K45:K46"/>
    <mergeCell ref="I45:I46"/>
    <mergeCell ref="K43:K44"/>
    <mergeCell ref="B32:C32"/>
    <mergeCell ref="B33:C33"/>
    <mergeCell ref="F43:G44"/>
    <mergeCell ref="J43:J44"/>
    <mergeCell ref="B38:L38"/>
    <mergeCell ref="B39:L39"/>
    <mergeCell ref="D41:I41"/>
    <mergeCell ref="I5:J5"/>
    <mergeCell ref="H9:H10"/>
    <mergeCell ref="I6:J6"/>
    <mergeCell ref="J9:J10"/>
    <mergeCell ref="B31:C31"/>
    <mergeCell ref="C8:C10"/>
    <mergeCell ref="B5:B7"/>
    <mergeCell ref="C5:C7"/>
    <mergeCell ref="B8:B10"/>
    <mergeCell ref="D5:H5"/>
    <mergeCell ref="I7:I8"/>
    <mergeCell ref="J7:J8"/>
    <mergeCell ref="D6:H6"/>
    <mergeCell ref="D7:E8"/>
    <mergeCell ref="F7:G8"/>
    <mergeCell ref="B2:J2"/>
    <mergeCell ref="B3:J3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</mergeCells>
  <conditionalFormatting sqref="D47:H66">
    <cfRule type="cellIs" dxfId="65" priority="15" operator="equal">
      <formula>0</formula>
    </cfRule>
  </conditionalFormatting>
  <conditionalFormatting sqref="D11:J30">
    <cfRule type="cellIs" dxfId="64" priority="64" operator="equal">
      <formula>0</formula>
    </cfRule>
  </conditionalFormatting>
  <conditionalFormatting sqref="H47:H68">
    <cfRule type="cellIs" dxfId="63" priority="17" operator="lessThan">
      <formula>0</formula>
    </cfRule>
  </conditionalFormatting>
  <conditionalFormatting sqref="I47:I66">
    <cfRule type="cellIs" dxfId="62" priority="24" operator="lessThan">
      <formula>0</formula>
    </cfRule>
    <cfRule type="cellIs" dxfId="61" priority="25" operator="equal">
      <formula>0</formula>
    </cfRule>
    <cfRule type="cellIs" dxfId="60" priority="26" operator="greaterThan">
      <formula>0</formula>
    </cfRule>
  </conditionalFormatting>
  <conditionalFormatting sqref="J11:J30 H11:H32">
    <cfRule type="cellIs" dxfId="59" priority="67" operator="lessThan">
      <formula>0</formula>
    </cfRule>
  </conditionalFormatting>
  <conditionalFormatting sqref="J47:K66">
    <cfRule type="cellIs" dxfId="58" priority="12" operator="equal">
      <formula>0</formula>
    </cfRule>
  </conditionalFormatting>
  <conditionalFormatting sqref="K47:L66">
    <cfRule type="cellIs" dxfId="57" priority="9" operator="lessThan">
      <formula>0</formula>
    </cfRule>
  </conditionalFormatting>
  <conditionalFormatting sqref="L47:L66">
    <cfRule type="cellIs" dxfId="56" priority="10" operator="equal">
      <formula>0</formula>
    </cfRule>
    <cfRule type="cellIs" dxfId="55" priority="1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3FDF0-EEFB-453B-ADEA-DA0C71A2FF91}">
  <dimension ref="A1:H20"/>
  <sheetViews>
    <sheetView showGridLines="0" workbookViewId="0"/>
  </sheetViews>
  <sheetFormatPr defaultColWidth="9.140625" defaultRowHeight="14.25" x14ac:dyDescent="0.2"/>
  <cols>
    <col min="1" max="1" width="4.28515625" style="28" customWidth="1"/>
    <col min="2" max="2" width="19.42578125" style="28" customWidth="1"/>
    <col min="3" max="7" width="10.42578125" style="28" customWidth="1"/>
    <col min="8" max="8" width="11.140625" style="28" customWidth="1"/>
    <col min="9" max="16384" width="9.140625" style="28"/>
  </cols>
  <sheetData>
    <row r="1" spans="1:8" x14ac:dyDescent="0.2">
      <c r="A1" s="28" t="s">
        <v>3</v>
      </c>
      <c r="B1" s="37"/>
      <c r="C1" s="37"/>
      <c r="D1" s="37"/>
      <c r="E1" s="37"/>
      <c r="F1" s="37"/>
      <c r="G1" s="37"/>
      <c r="H1" s="67">
        <v>45693</v>
      </c>
    </row>
    <row r="2" spans="1:8" x14ac:dyDescent="0.2">
      <c r="A2" s="37"/>
      <c r="B2" s="37"/>
      <c r="C2" s="37"/>
      <c r="D2" s="37"/>
      <c r="E2" s="37"/>
      <c r="F2" s="37"/>
      <c r="G2" s="37"/>
      <c r="H2" s="40" t="s">
        <v>158</v>
      </c>
    </row>
    <row r="3" spans="1:8" ht="14.45" customHeight="1" x14ac:dyDescent="0.2">
      <c r="A3" s="37"/>
      <c r="B3" s="167" t="s">
        <v>150</v>
      </c>
      <c r="C3" s="168"/>
      <c r="D3" s="168"/>
      <c r="E3" s="168"/>
      <c r="F3" s="168"/>
      <c r="G3" s="168"/>
      <c r="H3" s="169"/>
    </row>
    <row r="4" spans="1:8" x14ac:dyDescent="0.2">
      <c r="A4" s="37"/>
      <c r="B4" s="170"/>
      <c r="C4" s="171"/>
      <c r="D4" s="171"/>
      <c r="E4" s="171"/>
      <c r="F4" s="171"/>
      <c r="G4" s="171"/>
      <c r="H4" s="172"/>
    </row>
    <row r="5" spans="1:8" ht="21" customHeight="1" x14ac:dyDescent="0.25">
      <c r="A5" s="37"/>
      <c r="B5" s="173" t="s">
        <v>151</v>
      </c>
      <c r="C5" s="174" t="s">
        <v>156</v>
      </c>
      <c r="D5" s="175"/>
      <c r="E5" s="174" t="s">
        <v>157</v>
      </c>
      <c r="F5" s="175"/>
      <c r="G5" s="176" t="s">
        <v>152</v>
      </c>
      <c r="H5" s="176" t="s">
        <v>153</v>
      </c>
    </row>
    <row r="6" spans="1:8" ht="21" customHeight="1" x14ac:dyDescent="0.25">
      <c r="A6" s="37"/>
      <c r="B6" s="177"/>
      <c r="C6" s="178" t="s">
        <v>154</v>
      </c>
      <c r="D6" s="179" t="s">
        <v>155</v>
      </c>
      <c r="E6" s="178" t="s">
        <v>154</v>
      </c>
      <c r="F6" s="179" t="s">
        <v>155</v>
      </c>
      <c r="G6" s="180"/>
      <c r="H6" s="180"/>
    </row>
    <row r="7" spans="1:8" x14ac:dyDescent="0.2">
      <c r="A7" s="37"/>
      <c r="B7" s="41" t="s">
        <v>147</v>
      </c>
      <c r="C7" s="48">
        <v>15785</v>
      </c>
      <c r="D7" s="42">
        <v>0.36884288251238434</v>
      </c>
      <c r="E7" s="48">
        <v>14496</v>
      </c>
      <c r="F7" s="42">
        <v>0.32760802748146811</v>
      </c>
      <c r="G7" s="43">
        <v>-8.1659803611023096E-2</v>
      </c>
      <c r="H7" s="44" t="s">
        <v>134</v>
      </c>
    </row>
    <row r="8" spans="1:8" x14ac:dyDescent="0.2">
      <c r="A8" s="37"/>
      <c r="B8" s="41" t="s">
        <v>70</v>
      </c>
      <c r="C8" s="48">
        <v>2894</v>
      </c>
      <c r="D8" s="42">
        <v>6.7623142349752308E-2</v>
      </c>
      <c r="E8" s="48">
        <v>3679</v>
      </c>
      <c r="F8" s="42">
        <v>8.3145000903995667E-2</v>
      </c>
      <c r="G8" s="45">
        <v>0.2712508638562543</v>
      </c>
      <c r="H8" s="44" t="s">
        <v>135</v>
      </c>
    </row>
    <row r="9" spans="1:8" x14ac:dyDescent="0.2">
      <c r="A9" s="37"/>
      <c r="B9" s="41" t="s">
        <v>148</v>
      </c>
      <c r="C9" s="48">
        <v>24117</v>
      </c>
      <c r="D9" s="42">
        <v>0.56353397513786341</v>
      </c>
      <c r="E9" s="48">
        <v>26073</v>
      </c>
      <c r="F9" s="42">
        <v>0.58924697161453621</v>
      </c>
      <c r="G9" s="45">
        <v>8.1104615001865943E-2</v>
      </c>
      <c r="H9" s="46" t="s">
        <v>136</v>
      </c>
    </row>
    <row r="10" spans="1:8" x14ac:dyDescent="0.2">
      <c r="A10" s="37"/>
      <c r="B10" s="47" t="s">
        <v>71</v>
      </c>
      <c r="C10" s="48"/>
      <c r="D10" s="42"/>
      <c r="E10" s="48"/>
      <c r="F10" s="42"/>
      <c r="G10" s="49"/>
      <c r="H10" s="50"/>
    </row>
    <row r="11" spans="1:8" x14ac:dyDescent="0.2">
      <c r="A11" s="37"/>
      <c r="B11" s="47" t="s">
        <v>72</v>
      </c>
      <c r="C11" s="48">
        <v>1116</v>
      </c>
      <c r="D11" s="42">
        <v>2.6077203476960464E-2</v>
      </c>
      <c r="E11" s="48">
        <v>1121</v>
      </c>
      <c r="F11" s="42">
        <v>2.5334478394503708E-2</v>
      </c>
      <c r="G11" s="45">
        <v>4.4802867383513245E-3</v>
      </c>
      <c r="H11" s="46" t="s">
        <v>137</v>
      </c>
    </row>
    <row r="12" spans="1:8" x14ac:dyDescent="0.2">
      <c r="A12" s="37"/>
      <c r="B12" s="47" t="s">
        <v>73</v>
      </c>
      <c r="C12" s="48">
        <v>1083</v>
      </c>
      <c r="D12" s="42">
        <v>2.5306103374147116E-2</v>
      </c>
      <c r="E12" s="48">
        <v>1531</v>
      </c>
      <c r="F12" s="42">
        <v>3.4600433917917194E-2</v>
      </c>
      <c r="G12" s="45">
        <v>0.41366574330563255</v>
      </c>
      <c r="H12" s="46" t="s">
        <v>138</v>
      </c>
    </row>
    <row r="13" spans="1:8" x14ac:dyDescent="0.2">
      <c r="A13" s="37"/>
      <c r="B13" s="47" t="s">
        <v>74</v>
      </c>
      <c r="C13" s="48">
        <v>1</v>
      </c>
      <c r="D13" s="42">
        <v>2.3366669782222638E-5</v>
      </c>
      <c r="E13" s="48">
        <v>1</v>
      </c>
      <c r="F13" s="42">
        <v>2.2599891520520702E-5</v>
      </c>
      <c r="G13" s="45">
        <v>0</v>
      </c>
      <c r="H13" s="46" t="s">
        <v>79</v>
      </c>
    </row>
    <row r="14" spans="1:8" x14ac:dyDescent="0.2">
      <c r="A14" s="37"/>
      <c r="B14" s="47" t="s">
        <v>75</v>
      </c>
      <c r="C14" s="48">
        <v>10919</v>
      </c>
      <c r="D14" s="42">
        <v>0.25514066735208896</v>
      </c>
      <c r="E14" s="48">
        <v>11904</v>
      </c>
      <c r="F14" s="42">
        <v>0.2690291086602784</v>
      </c>
      <c r="G14" s="45">
        <v>9.0209726165399795E-2</v>
      </c>
      <c r="H14" s="46" t="s">
        <v>139</v>
      </c>
    </row>
    <row r="15" spans="1:8" x14ac:dyDescent="0.2">
      <c r="A15" s="37"/>
      <c r="B15" s="47" t="s">
        <v>76</v>
      </c>
      <c r="C15" s="48">
        <v>9605</v>
      </c>
      <c r="D15" s="42">
        <v>0.22443686325824844</v>
      </c>
      <c r="E15" s="48">
        <v>10547</v>
      </c>
      <c r="F15" s="42">
        <v>0.23836105586693185</v>
      </c>
      <c r="G15" s="45">
        <v>9.8073919833420176E-2</v>
      </c>
      <c r="H15" s="46" t="s">
        <v>139</v>
      </c>
    </row>
    <row r="16" spans="1:8" x14ac:dyDescent="0.2">
      <c r="A16" s="37"/>
      <c r="B16" s="47" t="s">
        <v>77</v>
      </c>
      <c r="C16" s="48">
        <v>1384</v>
      </c>
      <c r="D16" s="42">
        <v>3.233947097859613E-2</v>
      </c>
      <c r="E16" s="48">
        <v>968</v>
      </c>
      <c r="F16" s="42">
        <v>2.1876694991864037E-2</v>
      </c>
      <c r="G16" s="45">
        <v>-0.30057803468208089</v>
      </c>
      <c r="H16" s="44" t="s">
        <v>140</v>
      </c>
    </row>
    <row r="17" spans="1:8" x14ac:dyDescent="0.2">
      <c r="A17" s="37"/>
      <c r="B17" s="47" t="s">
        <v>78</v>
      </c>
      <c r="C17" s="48">
        <v>0</v>
      </c>
      <c r="D17" s="42">
        <v>0</v>
      </c>
      <c r="E17" s="48">
        <v>0</v>
      </c>
      <c r="F17" s="42">
        <v>0</v>
      </c>
      <c r="G17" s="45" t="s">
        <v>87</v>
      </c>
      <c r="H17" s="46" t="s">
        <v>79</v>
      </c>
    </row>
    <row r="18" spans="1:8" x14ac:dyDescent="0.2">
      <c r="A18" s="37"/>
      <c r="B18" s="58" t="s">
        <v>149</v>
      </c>
      <c r="C18" s="68">
        <v>0</v>
      </c>
      <c r="D18" s="59">
        <v>2.1030002804012238E-4</v>
      </c>
      <c r="E18" s="68">
        <v>0</v>
      </c>
      <c r="F18" s="59">
        <v>2.2599891520536097E-5</v>
      </c>
      <c r="G18" s="60"/>
      <c r="H18" s="61" t="s">
        <v>79</v>
      </c>
    </row>
    <row r="19" spans="1:8" x14ac:dyDescent="0.2">
      <c r="A19" s="37"/>
      <c r="B19" s="64" t="s">
        <v>67</v>
      </c>
      <c r="C19" s="37"/>
      <c r="D19" s="37"/>
      <c r="E19" s="37"/>
      <c r="F19" s="37"/>
      <c r="G19" s="37"/>
      <c r="H19" s="37"/>
    </row>
    <row r="20" spans="1:8" x14ac:dyDescent="0.2">
      <c r="B20" s="64" t="s">
        <v>66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O73"/>
  <sheetViews>
    <sheetView showGridLines="0" workbookViewId="0">
      <selection activeCell="B4" sqref="B4:L4"/>
    </sheetView>
  </sheetViews>
  <sheetFormatPr defaultColWidth="9.140625" defaultRowHeight="14.25" x14ac:dyDescent="0.2"/>
  <cols>
    <col min="1" max="1" width="2.5703125" style="28" customWidth="1"/>
    <col min="2" max="2" width="8.140625" style="28" customWidth="1"/>
    <col min="3" max="3" width="20.140625" style="28" customWidth="1"/>
    <col min="4" max="12" width="10.5703125" style="28" customWidth="1"/>
    <col min="13" max="13" width="1.7109375" style="28" customWidth="1"/>
    <col min="14" max="14" width="1.42578125" style="28" customWidth="1"/>
    <col min="15" max="15" width="12" style="28" customWidth="1"/>
    <col min="16" max="16" width="11.140625" style="28" customWidth="1"/>
    <col min="17" max="17" width="16.42578125" style="28" customWidth="1"/>
    <col min="18" max="22" width="9.140625" style="28"/>
    <col min="23" max="23" width="12.140625" style="28" customWidth="1"/>
    <col min="24" max="24" width="11.42578125" style="28" customWidth="1"/>
    <col min="25" max="16384" width="9.140625" style="28"/>
  </cols>
  <sheetData>
    <row r="1" spans="2:14" x14ac:dyDescent="0.2">
      <c r="B1" s="37" t="s">
        <v>3</v>
      </c>
      <c r="D1" s="26"/>
      <c r="L1" s="39">
        <v>45693</v>
      </c>
    </row>
    <row r="2" spans="2:14" x14ac:dyDescent="0.2">
      <c r="D2" s="26"/>
      <c r="L2" s="27"/>
    </row>
    <row r="3" spans="2:14" ht="14.45" customHeight="1" x14ac:dyDescent="0.2">
      <c r="B3" s="113" t="s">
        <v>115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51"/>
      <c r="N3" s="37"/>
    </row>
    <row r="4" spans="2:14" ht="14.45" customHeight="1" x14ac:dyDescent="0.2">
      <c r="B4" s="114" t="s">
        <v>116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51"/>
      <c r="N4" s="37"/>
    </row>
    <row r="5" spans="2:14" ht="14.45" customHeight="1" thickBot="1" x14ac:dyDescent="0.25">
      <c r="B5" s="38"/>
      <c r="C5" s="38"/>
      <c r="D5" s="38"/>
      <c r="E5" s="38"/>
      <c r="F5" s="38"/>
      <c r="G5" s="38"/>
      <c r="H5" s="38"/>
      <c r="I5" s="38"/>
      <c r="J5" s="38"/>
      <c r="K5" s="51"/>
      <c r="L5" s="3" t="s">
        <v>4</v>
      </c>
      <c r="M5" s="51"/>
      <c r="N5" s="51"/>
    </row>
    <row r="6" spans="2:14" ht="14.45" customHeight="1" x14ac:dyDescent="0.2">
      <c r="B6" s="134" t="s">
        <v>0</v>
      </c>
      <c r="C6" s="136" t="s">
        <v>1</v>
      </c>
      <c r="D6" s="149" t="s">
        <v>89</v>
      </c>
      <c r="E6" s="123"/>
      <c r="F6" s="123"/>
      <c r="G6" s="123"/>
      <c r="H6" s="123"/>
      <c r="I6" s="124"/>
      <c r="J6" s="123" t="s">
        <v>85</v>
      </c>
      <c r="K6" s="123"/>
      <c r="L6" s="124"/>
      <c r="M6" s="51"/>
      <c r="N6" s="51"/>
    </row>
    <row r="7" spans="2:14" ht="14.45" customHeight="1" thickBot="1" x14ac:dyDescent="0.25">
      <c r="B7" s="135"/>
      <c r="C7" s="137"/>
      <c r="D7" s="125" t="s">
        <v>90</v>
      </c>
      <c r="E7" s="121"/>
      <c r="F7" s="121"/>
      <c r="G7" s="121"/>
      <c r="H7" s="121"/>
      <c r="I7" s="122"/>
      <c r="J7" s="121" t="s">
        <v>86</v>
      </c>
      <c r="K7" s="121"/>
      <c r="L7" s="122"/>
      <c r="M7" s="51"/>
      <c r="N7" s="51"/>
    </row>
    <row r="8" spans="2:14" ht="14.45" customHeight="1" x14ac:dyDescent="0.2">
      <c r="B8" s="135"/>
      <c r="C8" s="137"/>
      <c r="D8" s="126">
        <v>2025</v>
      </c>
      <c r="E8" s="127"/>
      <c r="F8" s="126">
        <v>2024</v>
      </c>
      <c r="G8" s="127"/>
      <c r="H8" s="115" t="s">
        <v>5</v>
      </c>
      <c r="I8" s="115" t="s">
        <v>45</v>
      </c>
      <c r="J8" s="115">
        <v>2024</v>
      </c>
      <c r="K8" s="115" t="s">
        <v>91</v>
      </c>
      <c r="L8" s="115" t="s">
        <v>93</v>
      </c>
      <c r="M8" s="51"/>
      <c r="N8" s="51"/>
    </row>
    <row r="9" spans="2:14" ht="14.45" customHeight="1" thickBot="1" x14ac:dyDescent="0.25">
      <c r="B9" s="132" t="s">
        <v>6</v>
      </c>
      <c r="C9" s="130" t="s">
        <v>7</v>
      </c>
      <c r="D9" s="128"/>
      <c r="E9" s="129"/>
      <c r="F9" s="128"/>
      <c r="G9" s="129"/>
      <c r="H9" s="116"/>
      <c r="I9" s="116"/>
      <c r="J9" s="116"/>
      <c r="K9" s="116"/>
      <c r="L9" s="116"/>
      <c r="M9" s="51"/>
      <c r="N9" s="51"/>
    </row>
    <row r="10" spans="2:14" ht="14.45" customHeight="1" x14ac:dyDescent="0.2">
      <c r="B10" s="132"/>
      <c r="C10" s="130"/>
      <c r="D10" s="4" t="s">
        <v>8</v>
      </c>
      <c r="E10" s="6" t="s">
        <v>2</v>
      </c>
      <c r="F10" s="4" t="s">
        <v>8</v>
      </c>
      <c r="G10" s="6" t="s">
        <v>2</v>
      </c>
      <c r="H10" s="117" t="s">
        <v>9</v>
      </c>
      <c r="I10" s="117" t="s">
        <v>46</v>
      </c>
      <c r="J10" s="117" t="s">
        <v>8</v>
      </c>
      <c r="K10" s="117" t="s">
        <v>92</v>
      </c>
      <c r="L10" s="117" t="s">
        <v>94</v>
      </c>
      <c r="M10" s="51"/>
      <c r="N10" s="51"/>
    </row>
    <row r="11" spans="2:14" ht="14.45" customHeight="1" thickBot="1" x14ac:dyDescent="0.25">
      <c r="B11" s="133"/>
      <c r="C11" s="131"/>
      <c r="D11" s="7" t="s">
        <v>10</v>
      </c>
      <c r="E11" s="8" t="s">
        <v>11</v>
      </c>
      <c r="F11" s="7" t="s">
        <v>10</v>
      </c>
      <c r="G11" s="8" t="s">
        <v>11</v>
      </c>
      <c r="H11" s="118"/>
      <c r="I11" s="118"/>
      <c r="J11" s="118" t="s">
        <v>10</v>
      </c>
      <c r="K11" s="118"/>
      <c r="L11" s="118"/>
      <c r="M11" s="51"/>
      <c r="N11" s="51"/>
    </row>
    <row r="12" spans="2:14" ht="14.45" customHeight="1" thickBot="1" x14ac:dyDescent="0.25">
      <c r="B12" s="10">
        <v>1</v>
      </c>
      <c r="C12" s="11" t="s">
        <v>19</v>
      </c>
      <c r="D12" s="12">
        <v>3236</v>
      </c>
      <c r="E12" s="13">
        <v>0.19846672799754678</v>
      </c>
      <c r="F12" s="12">
        <v>3258</v>
      </c>
      <c r="G12" s="13">
        <v>0.23498016588532275</v>
      </c>
      <c r="H12" s="14">
        <v>-6.7526089625536967E-3</v>
      </c>
      <c r="I12" s="54">
        <v>0</v>
      </c>
      <c r="J12" s="12">
        <v>3165</v>
      </c>
      <c r="K12" s="14">
        <v>2.2432859399684091E-2</v>
      </c>
      <c r="L12" s="54">
        <v>0</v>
      </c>
      <c r="M12" s="51"/>
      <c r="N12" s="51"/>
    </row>
    <row r="13" spans="2:14" ht="14.45" customHeight="1" thickBot="1" x14ac:dyDescent="0.25">
      <c r="B13" s="15">
        <v>2</v>
      </c>
      <c r="C13" s="16" t="s">
        <v>22</v>
      </c>
      <c r="D13" s="17">
        <v>1534</v>
      </c>
      <c r="E13" s="18">
        <v>9.4081570070530515E-2</v>
      </c>
      <c r="F13" s="17">
        <v>1491</v>
      </c>
      <c r="G13" s="18">
        <v>0.10753696357735305</v>
      </c>
      <c r="H13" s="19">
        <v>2.8839704896042928E-2</v>
      </c>
      <c r="I13" s="55">
        <v>0</v>
      </c>
      <c r="J13" s="17">
        <v>1504</v>
      </c>
      <c r="K13" s="19">
        <v>1.9946808510638236E-2</v>
      </c>
      <c r="L13" s="55">
        <v>2</v>
      </c>
      <c r="M13" s="51"/>
      <c r="N13" s="51"/>
    </row>
    <row r="14" spans="2:14" ht="14.45" customHeight="1" thickBot="1" x14ac:dyDescent="0.25">
      <c r="B14" s="10">
        <v>3</v>
      </c>
      <c r="C14" s="11" t="s">
        <v>18</v>
      </c>
      <c r="D14" s="12">
        <v>1521</v>
      </c>
      <c r="E14" s="13">
        <v>9.3284268629254832E-2</v>
      </c>
      <c r="F14" s="12">
        <v>601</v>
      </c>
      <c r="G14" s="13">
        <v>4.3346556076451499E-2</v>
      </c>
      <c r="H14" s="14">
        <v>1.5307820299500832</v>
      </c>
      <c r="I14" s="54">
        <v>4</v>
      </c>
      <c r="J14" s="12">
        <v>1696</v>
      </c>
      <c r="K14" s="14">
        <v>-0.10318396226415094</v>
      </c>
      <c r="L14" s="54">
        <v>-1</v>
      </c>
      <c r="M14" s="51"/>
      <c r="N14" s="51"/>
    </row>
    <row r="15" spans="2:14" ht="14.45" customHeight="1" thickBot="1" x14ac:dyDescent="0.25">
      <c r="B15" s="15">
        <v>4</v>
      </c>
      <c r="C15" s="16" t="s">
        <v>17</v>
      </c>
      <c r="D15" s="17">
        <v>1112</v>
      </c>
      <c r="E15" s="18">
        <v>6.81999386691199E-2</v>
      </c>
      <c r="F15" s="17">
        <v>1064</v>
      </c>
      <c r="G15" s="18">
        <v>7.6739992787594663E-2</v>
      </c>
      <c r="H15" s="19">
        <v>4.5112781954887327E-2</v>
      </c>
      <c r="I15" s="55">
        <v>-1</v>
      </c>
      <c r="J15" s="17">
        <v>1632</v>
      </c>
      <c r="K15" s="19">
        <v>-0.31862745098039214</v>
      </c>
      <c r="L15" s="55">
        <v>-1</v>
      </c>
      <c r="M15" s="51"/>
      <c r="N15" s="51"/>
    </row>
    <row r="16" spans="2:14" ht="14.45" customHeight="1" thickBot="1" x14ac:dyDescent="0.25">
      <c r="B16" s="10">
        <v>5</v>
      </c>
      <c r="C16" s="11" t="s">
        <v>23</v>
      </c>
      <c r="D16" s="12">
        <v>1099</v>
      </c>
      <c r="E16" s="13">
        <v>6.7402637227844217E-2</v>
      </c>
      <c r="F16" s="12">
        <v>998</v>
      </c>
      <c r="G16" s="13">
        <v>7.1979805265055902E-2</v>
      </c>
      <c r="H16" s="14">
        <v>0.10120240480961917</v>
      </c>
      <c r="I16" s="54">
        <v>-1</v>
      </c>
      <c r="J16" s="12">
        <v>1206</v>
      </c>
      <c r="K16" s="14">
        <v>-8.8723051409618559E-2</v>
      </c>
      <c r="L16" s="54">
        <v>2</v>
      </c>
      <c r="M16" s="51"/>
      <c r="N16" s="51"/>
    </row>
    <row r="17" spans="2:14" ht="14.45" customHeight="1" thickBot="1" x14ac:dyDescent="0.25">
      <c r="B17" s="15">
        <v>6</v>
      </c>
      <c r="C17" s="16" t="s">
        <v>29</v>
      </c>
      <c r="D17" s="17">
        <v>736</v>
      </c>
      <c r="E17" s="18">
        <v>4.5139527752223248E-2</v>
      </c>
      <c r="F17" s="17">
        <v>788</v>
      </c>
      <c r="G17" s="18">
        <v>5.6833754056977999E-2</v>
      </c>
      <c r="H17" s="19">
        <v>-6.5989847715736016E-2</v>
      </c>
      <c r="I17" s="55">
        <v>0</v>
      </c>
      <c r="J17" s="17">
        <v>1357</v>
      </c>
      <c r="K17" s="19">
        <v>-0.4576271186440678</v>
      </c>
      <c r="L17" s="55">
        <v>-1</v>
      </c>
      <c r="M17" s="51"/>
      <c r="N17" s="51"/>
    </row>
    <row r="18" spans="2:14" ht="14.45" customHeight="1" thickBot="1" x14ac:dyDescent="0.25">
      <c r="B18" s="10">
        <v>7</v>
      </c>
      <c r="C18" s="11" t="s">
        <v>61</v>
      </c>
      <c r="D18" s="12">
        <v>708</v>
      </c>
      <c r="E18" s="13">
        <v>4.3422263109475619E-2</v>
      </c>
      <c r="F18" s="12">
        <v>334</v>
      </c>
      <c r="G18" s="13">
        <v>2.408943382618103E-2</v>
      </c>
      <c r="H18" s="14">
        <v>1.1197604790419162</v>
      </c>
      <c r="I18" s="54">
        <v>4</v>
      </c>
      <c r="J18" s="12">
        <v>511</v>
      </c>
      <c r="K18" s="14">
        <v>0.38551859099804298</v>
      </c>
      <c r="L18" s="54">
        <v>3</v>
      </c>
      <c r="M18" s="51"/>
      <c r="N18" s="51"/>
    </row>
    <row r="19" spans="2:14" ht="14.45" customHeight="1" thickBot="1" x14ac:dyDescent="0.25">
      <c r="B19" s="15">
        <v>8</v>
      </c>
      <c r="C19" s="16" t="s">
        <v>109</v>
      </c>
      <c r="D19" s="17">
        <v>604</v>
      </c>
      <c r="E19" s="18">
        <v>3.7043851579270162E-2</v>
      </c>
      <c r="F19" s="17">
        <v>71</v>
      </c>
      <c r="G19" s="18">
        <v>5.120807789397764E-3</v>
      </c>
      <c r="H19" s="19">
        <v>7.5070422535211261</v>
      </c>
      <c r="I19" s="55">
        <v>17</v>
      </c>
      <c r="J19" s="17">
        <v>513</v>
      </c>
      <c r="K19" s="19">
        <v>0.17738791423001943</v>
      </c>
      <c r="L19" s="55">
        <v>1</v>
      </c>
      <c r="M19" s="51"/>
      <c r="N19" s="51"/>
    </row>
    <row r="20" spans="2:14" ht="14.45" customHeight="1" thickBot="1" x14ac:dyDescent="0.25">
      <c r="B20" s="10">
        <v>9</v>
      </c>
      <c r="C20" s="11" t="s">
        <v>24</v>
      </c>
      <c r="D20" s="12">
        <v>546</v>
      </c>
      <c r="E20" s="13">
        <v>3.3486660533578655E-2</v>
      </c>
      <c r="F20" s="12">
        <v>832</v>
      </c>
      <c r="G20" s="13">
        <v>6.0007212405337178E-2</v>
      </c>
      <c r="H20" s="14">
        <v>-0.34375</v>
      </c>
      <c r="I20" s="54">
        <v>-4</v>
      </c>
      <c r="J20" s="12">
        <v>1234</v>
      </c>
      <c r="K20" s="14">
        <v>-0.55753646677471635</v>
      </c>
      <c r="L20" s="54">
        <v>-3</v>
      </c>
      <c r="M20" s="51"/>
      <c r="N20" s="51"/>
    </row>
    <row r="21" spans="2:14" ht="14.45" customHeight="1" thickBot="1" x14ac:dyDescent="0.25">
      <c r="B21" s="15">
        <v>10</v>
      </c>
      <c r="C21" s="16" t="s">
        <v>30</v>
      </c>
      <c r="D21" s="17">
        <v>485</v>
      </c>
      <c r="E21" s="18">
        <v>2.9745476847592763E-2</v>
      </c>
      <c r="F21" s="17">
        <v>594</v>
      </c>
      <c r="G21" s="18">
        <v>4.28416877028489E-2</v>
      </c>
      <c r="H21" s="19">
        <v>-0.1835016835016835</v>
      </c>
      <c r="I21" s="55">
        <v>-2</v>
      </c>
      <c r="J21" s="17">
        <v>559</v>
      </c>
      <c r="K21" s="19">
        <v>-0.1323792486583184</v>
      </c>
      <c r="L21" s="55">
        <v>-2</v>
      </c>
      <c r="M21" s="51"/>
      <c r="N21" s="51"/>
    </row>
    <row r="22" spans="2:14" ht="14.45" customHeight="1" thickBot="1" x14ac:dyDescent="0.25">
      <c r="B22" s="10">
        <v>11</v>
      </c>
      <c r="C22" s="11" t="s">
        <v>32</v>
      </c>
      <c r="D22" s="12">
        <v>465</v>
      </c>
      <c r="E22" s="13">
        <v>2.8518859245630176E-2</v>
      </c>
      <c r="F22" s="12">
        <v>388</v>
      </c>
      <c r="G22" s="13">
        <v>2.7984132708258204E-2</v>
      </c>
      <c r="H22" s="14">
        <v>0.19845360824742264</v>
      </c>
      <c r="I22" s="54">
        <v>-2</v>
      </c>
      <c r="J22" s="12">
        <v>390</v>
      </c>
      <c r="K22" s="14">
        <v>0.19230769230769229</v>
      </c>
      <c r="L22" s="54">
        <v>0</v>
      </c>
      <c r="M22" s="51"/>
      <c r="N22" s="51"/>
    </row>
    <row r="23" spans="2:14" ht="14.45" customHeight="1" thickBot="1" x14ac:dyDescent="0.25">
      <c r="B23" s="15">
        <v>12</v>
      </c>
      <c r="C23" s="16" t="s">
        <v>21</v>
      </c>
      <c r="D23" s="17">
        <v>405</v>
      </c>
      <c r="E23" s="18">
        <v>2.4839006439742409E-2</v>
      </c>
      <c r="F23" s="17">
        <v>262</v>
      </c>
      <c r="G23" s="18">
        <v>1.8896501983411466E-2</v>
      </c>
      <c r="H23" s="19">
        <v>0.54580152671755733</v>
      </c>
      <c r="I23" s="55">
        <v>3</v>
      </c>
      <c r="J23" s="17">
        <v>314</v>
      </c>
      <c r="K23" s="19">
        <v>0.28980891719745228</v>
      </c>
      <c r="L23" s="55">
        <v>3</v>
      </c>
      <c r="M23" s="51"/>
      <c r="N23" s="51"/>
    </row>
    <row r="24" spans="2:14" ht="14.45" customHeight="1" thickBot="1" x14ac:dyDescent="0.25">
      <c r="B24" s="10">
        <v>13</v>
      </c>
      <c r="C24" s="11" t="s">
        <v>25</v>
      </c>
      <c r="D24" s="12">
        <v>400</v>
      </c>
      <c r="E24" s="13">
        <v>2.4532352039251762E-2</v>
      </c>
      <c r="F24" s="12">
        <v>268</v>
      </c>
      <c r="G24" s="13">
        <v>1.9329246303642265E-2</v>
      </c>
      <c r="H24" s="14">
        <v>0.49253731343283591</v>
      </c>
      <c r="I24" s="54">
        <v>1</v>
      </c>
      <c r="J24" s="12">
        <v>365</v>
      </c>
      <c r="K24" s="14">
        <v>9.5890410958904049E-2</v>
      </c>
      <c r="L24" s="54">
        <v>0</v>
      </c>
      <c r="M24" s="51"/>
      <c r="N24" s="51"/>
    </row>
    <row r="25" spans="2:14" ht="14.45" customHeight="1" thickBot="1" x14ac:dyDescent="0.25">
      <c r="B25" s="15">
        <v>14</v>
      </c>
      <c r="C25" s="16" t="s">
        <v>95</v>
      </c>
      <c r="D25" s="17">
        <v>351</v>
      </c>
      <c r="E25" s="18">
        <v>2.1527138914443422E-2</v>
      </c>
      <c r="F25" s="17">
        <v>276</v>
      </c>
      <c r="G25" s="18">
        <v>1.9906238730616661E-2</v>
      </c>
      <c r="H25" s="19">
        <v>0.27173913043478271</v>
      </c>
      <c r="I25" s="55">
        <v>-1</v>
      </c>
      <c r="J25" s="17">
        <v>358</v>
      </c>
      <c r="K25" s="19">
        <v>-1.9553072625698276E-2</v>
      </c>
      <c r="L25" s="55">
        <v>0</v>
      </c>
      <c r="M25" s="51"/>
      <c r="N25" s="51"/>
    </row>
    <row r="26" spans="2:14" ht="14.45" customHeight="1" thickBot="1" x14ac:dyDescent="0.25">
      <c r="B26" s="10">
        <v>15</v>
      </c>
      <c r="C26" s="11" t="s">
        <v>42</v>
      </c>
      <c r="D26" s="12">
        <v>331</v>
      </c>
      <c r="E26" s="13">
        <v>2.0300521312480835E-2</v>
      </c>
      <c r="F26" s="12">
        <v>168</v>
      </c>
      <c r="G26" s="13">
        <v>1.2116840966462315E-2</v>
      </c>
      <c r="H26" s="14">
        <v>0.97023809523809534</v>
      </c>
      <c r="I26" s="54">
        <v>7</v>
      </c>
      <c r="J26" s="12">
        <v>310</v>
      </c>
      <c r="K26" s="14">
        <v>6.7741935483870863E-2</v>
      </c>
      <c r="L26" s="54">
        <v>1</v>
      </c>
      <c r="M26" s="51"/>
      <c r="N26" s="51"/>
    </row>
    <row r="27" spans="2:14" ht="14.45" customHeight="1" thickBot="1" x14ac:dyDescent="0.25">
      <c r="B27" s="15">
        <v>16</v>
      </c>
      <c r="C27" s="16" t="s">
        <v>31</v>
      </c>
      <c r="D27" s="17">
        <v>312</v>
      </c>
      <c r="E27" s="18">
        <v>1.9135234590616376E-2</v>
      </c>
      <c r="F27" s="17">
        <v>235</v>
      </c>
      <c r="G27" s="18">
        <v>1.6949152542372881E-2</v>
      </c>
      <c r="H27" s="19">
        <v>0.32765957446808502</v>
      </c>
      <c r="I27" s="55">
        <v>1</v>
      </c>
      <c r="J27" s="17">
        <v>383</v>
      </c>
      <c r="K27" s="19">
        <v>-0.18537859007832902</v>
      </c>
      <c r="L27" s="55">
        <v>-4</v>
      </c>
      <c r="M27" s="51"/>
      <c r="N27" s="51"/>
    </row>
    <row r="28" spans="2:14" ht="14.45" customHeight="1" thickBot="1" x14ac:dyDescent="0.25">
      <c r="B28" s="10">
        <v>17</v>
      </c>
      <c r="C28" s="11" t="s">
        <v>28</v>
      </c>
      <c r="D28" s="12">
        <v>266</v>
      </c>
      <c r="E28" s="13">
        <v>1.6314014106102424E-2</v>
      </c>
      <c r="F28" s="12">
        <v>191</v>
      </c>
      <c r="G28" s="13">
        <v>1.3775694194013704E-2</v>
      </c>
      <c r="H28" s="14">
        <v>0.39267015706806285</v>
      </c>
      <c r="I28" s="54">
        <v>1</v>
      </c>
      <c r="J28" s="12">
        <v>172</v>
      </c>
      <c r="K28" s="14">
        <v>0.54651162790697683</v>
      </c>
      <c r="L28" s="54">
        <v>5</v>
      </c>
      <c r="M28" s="51"/>
      <c r="N28" s="51"/>
    </row>
    <row r="29" spans="2:14" ht="14.45" customHeight="1" thickBot="1" x14ac:dyDescent="0.25">
      <c r="B29" s="15">
        <v>18</v>
      </c>
      <c r="C29" s="16" t="s">
        <v>69</v>
      </c>
      <c r="D29" s="17">
        <v>233</v>
      </c>
      <c r="E29" s="18">
        <v>1.4290095062864152E-2</v>
      </c>
      <c r="F29" s="17">
        <v>178</v>
      </c>
      <c r="G29" s="18">
        <v>1.283808150018031E-2</v>
      </c>
      <c r="H29" s="19">
        <v>0.3089887640449438</v>
      </c>
      <c r="I29" s="55">
        <v>2</v>
      </c>
      <c r="J29" s="17">
        <v>240</v>
      </c>
      <c r="K29" s="19">
        <v>-2.9166666666666674E-2</v>
      </c>
      <c r="L29" s="55">
        <v>0</v>
      </c>
      <c r="M29" s="51"/>
      <c r="N29" s="51"/>
    </row>
    <row r="30" spans="2:14" ht="14.45" customHeight="1" thickBot="1" x14ac:dyDescent="0.25">
      <c r="B30" s="10">
        <v>19</v>
      </c>
      <c r="C30" s="11" t="s">
        <v>16</v>
      </c>
      <c r="D30" s="12">
        <v>209</v>
      </c>
      <c r="E30" s="13">
        <v>1.2818153940509046E-2</v>
      </c>
      <c r="F30" s="12">
        <v>189</v>
      </c>
      <c r="G30" s="13">
        <v>1.3631446087270105E-2</v>
      </c>
      <c r="H30" s="14">
        <v>0.10582010582010581</v>
      </c>
      <c r="I30" s="54">
        <v>0</v>
      </c>
      <c r="J30" s="12">
        <v>278</v>
      </c>
      <c r="K30" s="14">
        <v>-0.24820143884892087</v>
      </c>
      <c r="L30" s="54">
        <v>-2</v>
      </c>
    </row>
    <row r="31" spans="2:14" ht="14.45" customHeight="1" thickBot="1" x14ac:dyDescent="0.25">
      <c r="B31" s="15">
        <v>20</v>
      </c>
      <c r="C31" s="16" t="s">
        <v>20</v>
      </c>
      <c r="D31" s="17">
        <v>195</v>
      </c>
      <c r="E31" s="18">
        <v>1.1959521619135235E-2</v>
      </c>
      <c r="F31" s="17">
        <v>352</v>
      </c>
      <c r="G31" s="18">
        <v>2.5387666786873424E-2</v>
      </c>
      <c r="H31" s="19">
        <v>-0.44602272727272729</v>
      </c>
      <c r="I31" s="55">
        <v>-10</v>
      </c>
      <c r="J31" s="17">
        <v>194</v>
      </c>
      <c r="K31" s="19">
        <v>5.1546391752577136E-3</v>
      </c>
      <c r="L31" s="55">
        <v>0</v>
      </c>
    </row>
    <row r="32" spans="2:14" ht="14.45" customHeight="1" thickBot="1" x14ac:dyDescent="0.25">
      <c r="B32" s="119" t="s">
        <v>40</v>
      </c>
      <c r="C32" s="120"/>
      <c r="D32" s="20">
        <f>SUM(D12:D31)</f>
        <v>14748</v>
      </c>
      <c r="E32" s="21">
        <f>D32/D34</f>
        <v>0.9045078196872125</v>
      </c>
      <c r="F32" s="20">
        <f>SUM(F12:F31)</f>
        <v>12538</v>
      </c>
      <c r="G32" s="21">
        <f>F32/F34</f>
        <v>0.90429138117562202</v>
      </c>
      <c r="H32" s="22">
        <f>D32/F32-1</f>
        <v>0.17626415696283293</v>
      </c>
      <c r="I32" s="56"/>
      <c r="J32" s="20">
        <f>SUM(J12:J31)</f>
        <v>16381</v>
      </c>
      <c r="K32" s="21">
        <f>D32/J32-1</f>
        <v>-9.9688663695745028E-2</v>
      </c>
      <c r="L32" s="20"/>
    </row>
    <row r="33" spans="2:15" ht="14.45" customHeight="1" thickBot="1" x14ac:dyDescent="0.25">
      <c r="B33" s="119" t="s">
        <v>12</v>
      </c>
      <c r="C33" s="120"/>
      <c r="D33" s="20">
        <f>D34-SUM(D12:D31)</f>
        <v>1557</v>
      </c>
      <c r="E33" s="21">
        <f>D33/D34</f>
        <v>9.5492180312787486E-2</v>
      </c>
      <c r="F33" s="20">
        <f>F34-SUM(F12:F31)</f>
        <v>1327</v>
      </c>
      <c r="G33" s="21">
        <f>F33/F34</f>
        <v>9.5708618824377936E-2</v>
      </c>
      <c r="H33" s="22">
        <f>D33/F33-1</f>
        <v>0.17332328560663157</v>
      </c>
      <c r="I33" s="56"/>
      <c r="J33" s="20">
        <f>J34-SUM(J12:J31)</f>
        <v>1411</v>
      </c>
      <c r="K33" s="21">
        <f>D33/J33-1</f>
        <v>0.1034727143869596</v>
      </c>
      <c r="L33" s="20"/>
    </row>
    <row r="34" spans="2:15" ht="14.45" customHeight="1" thickBot="1" x14ac:dyDescent="0.25">
      <c r="B34" s="147" t="s">
        <v>34</v>
      </c>
      <c r="C34" s="148"/>
      <c r="D34" s="23">
        <v>16305</v>
      </c>
      <c r="E34" s="24">
        <v>1</v>
      </c>
      <c r="F34" s="23">
        <v>13865</v>
      </c>
      <c r="G34" s="24">
        <v>0.99733141002524328</v>
      </c>
      <c r="H34" s="25">
        <v>0.17598269022719082</v>
      </c>
      <c r="I34" s="57"/>
      <c r="J34" s="23">
        <v>17792</v>
      </c>
      <c r="K34" s="25">
        <v>-8.3576888489208634E-2</v>
      </c>
      <c r="L34" s="23"/>
      <c r="M34" s="51"/>
      <c r="N34" s="51"/>
    </row>
    <row r="35" spans="2:15" ht="14.45" customHeight="1" x14ac:dyDescent="0.2">
      <c r="B35" s="52" t="s">
        <v>67</v>
      </c>
    </row>
    <row r="36" spans="2:15" x14ac:dyDescent="0.2">
      <c r="B36" s="53" t="s">
        <v>66</v>
      </c>
    </row>
    <row r="38" spans="2:15" x14ac:dyDescent="0.2">
      <c r="O38" s="27"/>
    </row>
    <row r="39" spans="2:15" ht="15" customHeight="1" x14ac:dyDescent="0.2"/>
    <row r="40" spans="2:15" ht="15" customHeight="1" x14ac:dyDescent="0.2">
      <c r="B40" s="113" t="s">
        <v>117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51"/>
      <c r="N40" s="37"/>
    </row>
    <row r="41" spans="2:15" x14ac:dyDescent="0.2">
      <c r="B41" s="114" t="s">
        <v>118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51"/>
      <c r="N41" s="37"/>
    </row>
    <row r="42" spans="2:15" ht="15" customHeight="1" thickBot="1" x14ac:dyDescent="0.25">
      <c r="B42" s="38"/>
      <c r="C42" s="38"/>
      <c r="D42" s="38"/>
      <c r="E42" s="38"/>
      <c r="F42" s="38"/>
      <c r="G42" s="38"/>
      <c r="H42" s="38"/>
      <c r="I42" s="38"/>
      <c r="J42" s="38"/>
      <c r="K42" s="51"/>
      <c r="L42" s="3" t="s">
        <v>4</v>
      </c>
      <c r="M42" s="51"/>
      <c r="N42" s="51"/>
    </row>
    <row r="43" spans="2:15" x14ac:dyDescent="0.2">
      <c r="B43" s="134" t="s">
        <v>0</v>
      </c>
      <c r="C43" s="136" t="s">
        <v>39</v>
      </c>
      <c r="D43" s="149" t="s">
        <v>89</v>
      </c>
      <c r="E43" s="123"/>
      <c r="F43" s="123"/>
      <c r="G43" s="123"/>
      <c r="H43" s="123"/>
      <c r="I43" s="124"/>
      <c r="J43" s="123" t="s">
        <v>85</v>
      </c>
      <c r="K43" s="123"/>
      <c r="L43" s="124"/>
      <c r="M43" s="51"/>
      <c r="N43" s="51"/>
    </row>
    <row r="44" spans="2:15" ht="15" thickBot="1" x14ac:dyDescent="0.25">
      <c r="B44" s="135"/>
      <c r="C44" s="137"/>
      <c r="D44" s="125" t="s">
        <v>90</v>
      </c>
      <c r="E44" s="121"/>
      <c r="F44" s="121"/>
      <c r="G44" s="121"/>
      <c r="H44" s="121"/>
      <c r="I44" s="122"/>
      <c r="J44" s="121" t="s">
        <v>86</v>
      </c>
      <c r="K44" s="121"/>
      <c r="L44" s="122"/>
      <c r="M44" s="51"/>
      <c r="N44" s="51"/>
    </row>
    <row r="45" spans="2:15" ht="15" customHeight="1" x14ac:dyDescent="0.2">
      <c r="B45" s="135"/>
      <c r="C45" s="137"/>
      <c r="D45" s="126">
        <v>2024</v>
      </c>
      <c r="E45" s="127"/>
      <c r="F45" s="126">
        <v>2023</v>
      </c>
      <c r="G45" s="127"/>
      <c r="H45" s="115" t="s">
        <v>5</v>
      </c>
      <c r="I45" s="115" t="s">
        <v>45</v>
      </c>
      <c r="J45" s="115">
        <v>2023</v>
      </c>
      <c r="K45" s="115" t="s">
        <v>91</v>
      </c>
      <c r="L45" s="115" t="s">
        <v>93</v>
      </c>
      <c r="M45" s="51"/>
      <c r="N45" s="51"/>
    </row>
    <row r="46" spans="2:15" ht="15" customHeight="1" thickBot="1" x14ac:dyDescent="0.25">
      <c r="B46" s="132" t="s">
        <v>6</v>
      </c>
      <c r="C46" s="130" t="s">
        <v>39</v>
      </c>
      <c r="D46" s="128"/>
      <c r="E46" s="129"/>
      <c r="F46" s="128"/>
      <c r="G46" s="129"/>
      <c r="H46" s="116"/>
      <c r="I46" s="116"/>
      <c r="J46" s="116"/>
      <c r="K46" s="116"/>
      <c r="L46" s="116"/>
      <c r="M46" s="51"/>
      <c r="N46" s="51"/>
    </row>
    <row r="47" spans="2:15" ht="15" customHeight="1" x14ac:dyDescent="0.2">
      <c r="B47" s="132"/>
      <c r="C47" s="130"/>
      <c r="D47" s="4" t="s">
        <v>8</v>
      </c>
      <c r="E47" s="6" t="s">
        <v>2</v>
      </c>
      <c r="F47" s="4" t="s">
        <v>8</v>
      </c>
      <c r="G47" s="6" t="s">
        <v>2</v>
      </c>
      <c r="H47" s="117" t="s">
        <v>9</v>
      </c>
      <c r="I47" s="117" t="s">
        <v>46</v>
      </c>
      <c r="J47" s="117" t="s">
        <v>8</v>
      </c>
      <c r="K47" s="117" t="s">
        <v>92</v>
      </c>
      <c r="L47" s="117" t="s">
        <v>94</v>
      </c>
      <c r="M47" s="51"/>
      <c r="N47" s="51"/>
    </row>
    <row r="48" spans="2:15" ht="15" customHeight="1" thickBot="1" x14ac:dyDescent="0.25">
      <c r="B48" s="133"/>
      <c r="C48" s="131"/>
      <c r="D48" s="7" t="s">
        <v>10</v>
      </c>
      <c r="E48" s="8" t="s">
        <v>11</v>
      </c>
      <c r="F48" s="7" t="s">
        <v>10</v>
      </c>
      <c r="G48" s="8" t="s">
        <v>11</v>
      </c>
      <c r="H48" s="118"/>
      <c r="I48" s="118"/>
      <c r="J48" s="118" t="s">
        <v>10</v>
      </c>
      <c r="K48" s="118"/>
      <c r="L48" s="118"/>
      <c r="M48" s="51"/>
      <c r="N48" s="51"/>
    </row>
    <row r="49" spans="2:14" ht="15" thickBot="1" x14ac:dyDescent="0.25">
      <c r="B49" s="10">
        <v>1</v>
      </c>
      <c r="C49" s="11" t="s">
        <v>52</v>
      </c>
      <c r="D49" s="12">
        <v>890</v>
      </c>
      <c r="E49" s="13">
        <v>5.4584483287335173E-2</v>
      </c>
      <c r="F49" s="12">
        <v>525</v>
      </c>
      <c r="G49" s="13">
        <v>3.7865128020194733E-2</v>
      </c>
      <c r="H49" s="14">
        <v>0.69523809523809521</v>
      </c>
      <c r="I49" s="54">
        <v>4</v>
      </c>
      <c r="J49" s="12">
        <v>729</v>
      </c>
      <c r="K49" s="14">
        <v>0.22085048010973929</v>
      </c>
      <c r="L49" s="54">
        <v>2</v>
      </c>
      <c r="M49" s="51"/>
      <c r="N49" s="51"/>
    </row>
    <row r="50" spans="2:14" ht="15" thickBot="1" x14ac:dyDescent="0.25">
      <c r="B50" s="15">
        <v>2</v>
      </c>
      <c r="C50" s="16" t="s">
        <v>38</v>
      </c>
      <c r="D50" s="17">
        <v>786</v>
      </c>
      <c r="E50" s="18">
        <v>4.8206071757129716E-2</v>
      </c>
      <c r="F50" s="17">
        <v>711</v>
      </c>
      <c r="G50" s="18">
        <v>5.1280201947349439E-2</v>
      </c>
      <c r="H50" s="19">
        <v>0.10548523206751059</v>
      </c>
      <c r="I50" s="55">
        <v>0</v>
      </c>
      <c r="J50" s="17">
        <v>746</v>
      </c>
      <c r="K50" s="19">
        <v>5.3619302949061698E-2</v>
      </c>
      <c r="L50" s="55">
        <v>0</v>
      </c>
      <c r="M50" s="51"/>
      <c r="N50" s="51"/>
    </row>
    <row r="51" spans="2:14" ht="15" thickBot="1" x14ac:dyDescent="0.25">
      <c r="B51" s="10">
        <v>3</v>
      </c>
      <c r="C51" s="11" t="s">
        <v>63</v>
      </c>
      <c r="D51" s="12">
        <v>668</v>
      </c>
      <c r="E51" s="13">
        <v>4.0969027905550445E-2</v>
      </c>
      <c r="F51" s="12">
        <v>305</v>
      </c>
      <c r="G51" s="13">
        <v>2.1997836278398845E-2</v>
      </c>
      <c r="H51" s="14">
        <v>1.1901639344262294</v>
      </c>
      <c r="I51" s="54">
        <v>8</v>
      </c>
      <c r="J51" s="12">
        <v>642</v>
      </c>
      <c r="K51" s="14">
        <v>4.049844236760114E-2</v>
      </c>
      <c r="L51" s="54">
        <v>2</v>
      </c>
      <c r="M51" s="51"/>
      <c r="N51" s="51"/>
    </row>
    <row r="52" spans="2:14" ht="15" thickBot="1" x14ac:dyDescent="0.25">
      <c r="B52" s="15">
        <v>4</v>
      </c>
      <c r="C52" s="16" t="s">
        <v>80</v>
      </c>
      <c r="D52" s="17">
        <v>552</v>
      </c>
      <c r="E52" s="18">
        <v>3.3854645814167431E-2</v>
      </c>
      <c r="F52" s="17">
        <v>833</v>
      </c>
      <c r="G52" s="18">
        <v>6.0079336458708978E-2</v>
      </c>
      <c r="H52" s="19">
        <v>-0.33733493397358949</v>
      </c>
      <c r="I52" s="55">
        <v>-3</v>
      </c>
      <c r="J52" s="17">
        <v>713</v>
      </c>
      <c r="K52" s="19">
        <v>-0.22580645161290325</v>
      </c>
      <c r="L52" s="55">
        <v>0</v>
      </c>
      <c r="M52" s="51"/>
      <c r="N52" s="51"/>
    </row>
    <row r="53" spans="2:14" ht="15" thickBot="1" x14ac:dyDescent="0.25">
      <c r="B53" s="10">
        <v>5</v>
      </c>
      <c r="C53" s="11" t="s">
        <v>49</v>
      </c>
      <c r="D53" s="12">
        <v>409</v>
      </c>
      <c r="E53" s="13">
        <v>2.5084329960134929E-2</v>
      </c>
      <c r="F53" s="12">
        <v>512</v>
      </c>
      <c r="G53" s="13">
        <v>3.6927515326361342E-2</v>
      </c>
      <c r="H53" s="14">
        <v>-0.201171875</v>
      </c>
      <c r="I53" s="54">
        <v>2</v>
      </c>
      <c r="J53" s="12">
        <v>401</v>
      </c>
      <c r="K53" s="14">
        <v>1.9950124688279391E-2</v>
      </c>
      <c r="L53" s="54">
        <v>7</v>
      </c>
      <c r="M53" s="51"/>
      <c r="N53" s="51"/>
    </row>
    <row r="54" spans="2:14" ht="15" thickBot="1" x14ac:dyDescent="0.25">
      <c r="B54" s="15">
        <v>6</v>
      </c>
      <c r="C54" s="16" t="s">
        <v>60</v>
      </c>
      <c r="D54" s="17">
        <v>382</v>
      </c>
      <c r="E54" s="18">
        <v>2.3428396197485435E-2</v>
      </c>
      <c r="F54" s="17">
        <v>398</v>
      </c>
      <c r="G54" s="18">
        <v>2.8705373241976199E-2</v>
      </c>
      <c r="H54" s="19">
        <v>-4.020100502512558E-2</v>
      </c>
      <c r="I54" s="55">
        <v>2</v>
      </c>
      <c r="J54" s="17">
        <v>554</v>
      </c>
      <c r="K54" s="19">
        <v>-0.31046931407942235</v>
      </c>
      <c r="L54" s="55">
        <v>1</v>
      </c>
      <c r="M54" s="51"/>
      <c r="N54" s="51"/>
    </row>
    <row r="55" spans="2:14" ht="15" thickBot="1" x14ac:dyDescent="0.25">
      <c r="B55" s="10">
        <v>7</v>
      </c>
      <c r="C55" s="11" t="s">
        <v>112</v>
      </c>
      <c r="D55" s="12">
        <v>367</v>
      </c>
      <c r="E55" s="13">
        <v>2.2508432996013492E-2</v>
      </c>
      <c r="F55" s="12">
        <v>38</v>
      </c>
      <c r="G55" s="13">
        <v>2.7407140281283807E-3</v>
      </c>
      <c r="H55" s="14">
        <v>8.6578947368421044</v>
      </c>
      <c r="I55" s="54">
        <v>73</v>
      </c>
      <c r="J55" s="12">
        <v>366</v>
      </c>
      <c r="K55" s="14">
        <v>2.732240437158362E-3</v>
      </c>
      <c r="L55" s="54">
        <v>6</v>
      </c>
      <c r="M55" s="51"/>
      <c r="N55" s="51"/>
    </row>
    <row r="56" spans="2:14" ht="15" thickBot="1" x14ac:dyDescent="0.25">
      <c r="B56" s="15">
        <v>8</v>
      </c>
      <c r="C56" s="16" t="s">
        <v>58</v>
      </c>
      <c r="D56" s="17">
        <v>366</v>
      </c>
      <c r="E56" s="18">
        <v>2.2447102115915364E-2</v>
      </c>
      <c r="F56" s="17">
        <v>306</v>
      </c>
      <c r="G56" s="18">
        <v>2.2069960331770645E-2</v>
      </c>
      <c r="H56" s="19">
        <v>0.19607843137254899</v>
      </c>
      <c r="I56" s="55">
        <v>2</v>
      </c>
      <c r="J56" s="17">
        <v>105</v>
      </c>
      <c r="K56" s="19">
        <v>2.4857142857142858</v>
      </c>
      <c r="L56" s="55">
        <v>38</v>
      </c>
      <c r="M56" s="51"/>
      <c r="N56" s="51"/>
    </row>
    <row r="57" spans="2:14" ht="15" thickBot="1" x14ac:dyDescent="0.25">
      <c r="B57" s="10">
        <v>9</v>
      </c>
      <c r="C57" s="11" t="s">
        <v>37</v>
      </c>
      <c r="D57" s="12">
        <v>357</v>
      </c>
      <c r="E57" s="13">
        <v>2.1895124195032197E-2</v>
      </c>
      <c r="F57" s="12">
        <v>566</v>
      </c>
      <c r="G57" s="13">
        <v>4.0822214208438512E-2</v>
      </c>
      <c r="H57" s="14">
        <v>-0.36925795053003529</v>
      </c>
      <c r="I57" s="54">
        <v>-5</v>
      </c>
      <c r="J57" s="12">
        <v>429</v>
      </c>
      <c r="K57" s="14">
        <v>-0.16783216783216781</v>
      </c>
      <c r="L57" s="54">
        <v>2</v>
      </c>
      <c r="M57" s="51"/>
      <c r="N57" s="51"/>
    </row>
    <row r="58" spans="2:14" ht="15" thickBot="1" x14ac:dyDescent="0.25">
      <c r="B58" s="15">
        <v>10</v>
      </c>
      <c r="C58" s="16" t="s">
        <v>88</v>
      </c>
      <c r="D58" s="17">
        <v>354</v>
      </c>
      <c r="E58" s="18">
        <v>2.1711131554737809E-2</v>
      </c>
      <c r="F58" s="17">
        <v>163</v>
      </c>
      <c r="G58" s="18">
        <v>1.1756220699603318E-2</v>
      </c>
      <c r="H58" s="19">
        <v>1.1717791411042944</v>
      </c>
      <c r="I58" s="55">
        <v>14</v>
      </c>
      <c r="J58" s="17">
        <v>196</v>
      </c>
      <c r="K58" s="19">
        <v>0.80612244897959173</v>
      </c>
      <c r="L58" s="55">
        <v>15</v>
      </c>
      <c r="M58" s="51"/>
      <c r="N58" s="51"/>
    </row>
    <row r="59" spans="2:14" ht="15" thickBot="1" x14ac:dyDescent="0.25">
      <c r="B59" s="10">
        <v>11</v>
      </c>
      <c r="C59" s="11" t="s">
        <v>119</v>
      </c>
      <c r="D59" s="12">
        <v>342</v>
      </c>
      <c r="E59" s="13">
        <v>2.0975160993560258E-2</v>
      </c>
      <c r="F59" s="12">
        <v>79</v>
      </c>
      <c r="G59" s="13">
        <v>5.69780021637216E-3</v>
      </c>
      <c r="H59" s="14">
        <v>3.3291139240506329</v>
      </c>
      <c r="I59" s="54">
        <v>30</v>
      </c>
      <c r="J59" s="12">
        <v>465</v>
      </c>
      <c r="K59" s="14">
        <v>-0.26451612903225807</v>
      </c>
      <c r="L59" s="54">
        <v>-1</v>
      </c>
      <c r="M59" s="51"/>
      <c r="N59" s="51"/>
    </row>
    <row r="60" spans="2:14" ht="15" thickBot="1" x14ac:dyDescent="0.25">
      <c r="B60" s="15">
        <v>12</v>
      </c>
      <c r="C60" s="16" t="s">
        <v>102</v>
      </c>
      <c r="D60" s="17">
        <v>317</v>
      </c>
      <c r="E60" s="18">
        <v>1.9441888991107024E-2</v>
      </c>
      <c r="F60" s="17">
        <v>188</v>
      </c>
      <c r="G60" s="18">
        <v>1.3559322033898305E-2</v>
      </c>
      <c r="H60" s="19">
        <v>0.68617021276595747</v>
      </c>
      <c r="I60" s="55">
        <v>6</v>
      </c>
      <c r="J60" s="17">
        <v>310</v>
      </c>
      <c r="K60" s="19">
        <v>2.2580645161290214E-2</v>
      </c>
      <c r="L60" s="55">
        <v>2</v>
      </c>
      <c r="M60" s="51"/>
      <c r="N60" s="51"/>
    </row>
    <row r="61" spans="2:14" ht="15" thickBot="1" x14ac:dyDescent="0.25">
      <c r="B61" s="10">
        <v>13</v>
      </c>
      <c r="C61" s="11" t="s">
        <v>48</v>
      </c>
      <c r="D61" s="12">
        <v>310</v>
      </c>
      <c r="E61" s="13">
        <v>1.9012572830420117E-2</v>
      </c>
      <c r="F61" s="12">
        <v>579</v>
      </c>
      <c r="G61" s="13">
        <v>4.175982690227191E-2</v>
      </c>
      <c r="H61" s="14">
        <v>-0.46459412780656306</v>
      </c>
      <c r="I61" s="54">
        <v>-10</v>
      </c>
      <c r="J61" s="12">
        <v>473</v>
      </c>
      <c r="K61" s="14">
        <v>-0.34460887949260044</v>
      </c>
      <c r="L61" s="54">
        <v>-5</v>
      </c>
      <c r="M61" s="51"/>
      <c r="N61" s="51"/>
    </row>
    <row r="62" spans="2:14" ht="15" thickBot="1" x14ac:dyDescent="0.25">
      <c r="B62" s="15">
        <v>14</v>
      </c>
      <c r="C62" s="16" t="s">
        <v>36</v>
      </c>
      <c r="D62" s="17">
        <v>308</v>
      </c>
      <c r="E62" s="18">
        <v>1.8889911070223857E-2</v>
      </c>
      <c r="F62" s="17">
        <v>321</v>
      </c>
      <c r="G62" s="18">
        <v>2.3151821132347639E-2</v>
      </c>
      <c r="H62" s="19">
        <v>-4.0498442367601251E-2</v>
      </c>
      <c r="I62" s="55">
        <v>-5</v>
      </c>
      <c r="J62" s="17">
        <v>623</v>
      </c>
      <c r="K62" s="19">
        <v>-0.5056179775280899</v>
      </c>
      <c r="L62" s="55">
        <v>-8</v>
      </c>
      <c r="M62" s="51"/>
      <c r="N62" s="51"/>
    </row>
    <row r="63" spans="2:14" ht="15" thickBot="1" x14ac:dyDescent="0.25">
      <c r="B63" s="10">
        <v>15</v>
      </c>
      <c r="C63" s="11" t="s">
        <v>120</v>
      </c>
      <c r="D63" s="12">
        <v>301</v>
      </c>
      <c r="E63" s="13">
        <v>1.8460594909536953E-2</v>
      </c>
      <c r="F63" s="12">
        <v>126</v>
      </c>
      <c r="G63" s="13">
        <v>9.0876307248467358E-3</v>
      </c>
      <c r="H63" s="14">
        <v>1.3888888888888888</v>
      </c>
      <c r="I63" s="54">
        <v>12</v>
      </c>
      <c r="J63" s="12">
        <v>270</v>
      </c>
      <c r="K63" s="14">
        <v>0.11481481481481493</v>
      </c>
      <c r="L63" s="54">
        <v>1</v>
      </c>
      <c r="M63" s="51"/>
      <c r="N63" s="51"/>
    </row>
    <row r="64" spans="2:14" ht="15" thickBot="1" x14ac:dyDescent="0.25">
      <c r="B64" s="15">
        <v>16</v>
      </c>
      <c r="C64" s="16" t="s">
        <v>68</v>
      </c>
      <c r="D64" s="17">
        <v>296</v>
      </c>
      <c r="E64" s="18">
        <v>1.8153940509046305E-2</v>
      </c>
      <c r="F64" s="17">
        <v>292</v>
      </c>
      <c r="G64" s="18">
        <v>2.1060223584565451E-2</v>
      </c>
      <c r="H64" s="19">
        <v>1.3698630136986356E-2</v>
      </c>
      <c r="I64" s="55">
        <v>-4</v>
      </c>
      <c r="J64" s="17">
        <v>472</v>
      </c>
      <c r="K64" s="19">
        <v>-0.3728813559322034</v>
      </c>
      <c r="L64" s="55">
        <v>-7</v>
      </c>
      <c r="M64" s="51"/>
      <c r="N64" s="51"/>
    </row>
    <row r="65" spans="2:14" ht="15" thickBot="1" x14ac:dyDescent="0.25">
      <c r="B65" s="10">
        <v>17</v>
      </c>
      <c r="C65" s="11" t="s">
        <v>100</v>
      </c>
      <c r="D65" s="12">
        <v>272</v>
      </c>
      <c r="E65" s="13">
        <v>1.6681999386691199E-2</v>
      </c>
      <c r="F65" s="12">
        <v>516</v>
      </c>
      <c r="G65" s="13">
        <v>3.7216011539848541E-2</v>
      </c>
      <c r="H65" s="14">
        <v>-0.47286821705426352</v>
      </c>
      <c r="I65" s="54">
        <v>-11</v>
      </c>
      <c r="J65" s="12">
        <v>754</v>
      </c>
      <c r="K65" s="14">
        <v>-0.63925729442970824</v>
      </c>
      <c r="L65" s="54">
        <v>-16</v>
      </c>
      <c r="M65" s="51"/>
      <c r="N65" s="51"/>
    </row>
    <row r="66" spans="2:14" ht="15" thickBot="1" x14ac:dyDescent="0.25">
      <c r="B66" s="15">
        <v>18</v>
      </c>
      <c r="C66" s="16" t="s">
        <v>121</v>
      </c>
      <c r="D66" s="17">
        <v>241</v>
      </c>
      <c r="E66" s="18">
        <v>1.4780742103649188E-2</v>
      </c>
      <c r="F66" s="17">
        <v>104</v>
      </c>
      <c r="G66" s="18">
        <v>7.5009015506671472E-3</v>
      </c>
      <c r="H66" s="19">
        <v>1.3173076923076925</v>
      </c>
      <c r="I66" s="55">
        <v>15</v>
      </c>
      <c r="J66" s="17">
        <v>195</v>
      </c>
      <c r="K66" s="19">
        <v>0.23589743589743595</v>
      </c>
      <c r="L66" s="55">
        <v>8</v>
      </c>
      <c r="M66" s="51"/>
      <c r="N66" s="51"/>
    </row>
    <row r="67" spans="2:14" ht="15" thickBot="1" x14ac:dyDescent="0.25">
      <c r="B67" s="10">
        <v>19</v>
      </c>
      <c r="C67" s="11" t="s">
        <v>99</v>
      </c>
      <c r="D67" s="12">
        <v>202</v>
      </c>
      <c r="E67" s="13">
        <v>1.2388837779822141E-2</v>
      </c>
      <c r="F67" s="12">
        <v>234</v>
      </c>
      <c r="G67" s="13">
        <v>1.6877028489001081E-2</v>
      </c>
      <c r="H67" s="14">
        <v>-0.13675213675213671</v>
      </c>
      <c r="I67" s="54">
        <v>-4</v>
      </c>
      <c r="J67" s="12">
        <v>212</v>
      </c>
      <c r="K67" s="14">
        <v>-4.7169811320754707E-2</v>
      </c>
      <c r="L67" s="54">
        <v>4</v>
      </c>
    </row>
    <row r="68" spans="2:14" ht="15" thickBot="1" x14ac:dyDescent="0.25">
      <c r="B68" s="15">
        <v>20</v>
      </c>
      <c r="C68" s="16" t="s">
        <v>114</v>
      </c>
      <c r="D68" s="17">
        <v>201</v>
      </c>
      <c r="E68" s="18">
        <v>1.2327506899724011E-2</v>
      </c>
      <c r="F68" s="17">
        <v>39</v>
      </c>
      <c r="G68" s="18">
        <v>2.8128380815001801E-3</v>
      </c>
      <c r="H68" s="19">
        <v>4.1538461538461542</v>
      </c>
      <c r="I68" s="55">
        <v>59</v>
      </c>
      <c r="J68" s="17">
        <v>193</v>
      </c>
      <c r="K68" s="19">
        <v>4.1450777202072464E-2</v>
      </c>
      <c r="L68" s="55">
        <v>7</v>
      </c>
    </row>
    <row r="69" spans="2:14" ht="15" thickBot="1" x14ac:dyDescent="0.25">
      <c r="B69" s="119" t="s">
        <v>40</v>
      </c>
      <c r="C69" s="120"/>
      <c r="D69" s="20">
        <f>SUM(D49:D68)</f>
        <v>7921</v>
      </c>
      <c r="E69" s="21">
        <f>D69/D71</f>
        <v>0.48580190125728306</v>
      </c>
      <c r="F69" s="20">
        <f>SUM(F49:F68)</f>
        <v>6835</v>
      </c>
      <c r="G69" s="21">
        <f>F69/F71</f>
        <v>0.49296790479624952</v>
      </c>
      <c r="H69" s="22">
        <f>D69/F69-1</f>
        <v>0.15888807607900501</v>
      </c>
      <c r="I69" s="56"/>
      <c r="J69" s="20">
        <f>SUM(J49:J68)</f>
        <v>8848</v>
      </c>
      <c r="K69" s="21">
        <f>D69/J69-1</f>
        <v>-0.10476943942133821</v>
      </c>
      <c r="L69" s="20"/>
    </row>
    <row r="70" spans="2:14" ht="15" thickBot="1" x14ac:dyDescent="0.25">
      <c r="B70" s="119" t="s">
        <v>12</v>
      </c>
      <c r="C70" s="120"/>
      <c r="D70" s="20">
        <f>D71-SUM(D49:D68)</f>
        <v>8384</v>
      </c>
      <c r="E70" s="21">
        <f>D70/D71</f>
        <v>0.51419809874271694</v>
      </c>
      <c r="F70" s="20">
        <f>F71-SUM(F49:F68)</f>
        <v>7030</v>
      </c>
      <c r="G70" s="21">
        <f>F70/F71</f>
        <v>0.50703209520375048</v>
      </c>
      <c r="H70" s="22">
        <f>D70/F70-1</f>
        <v>0.19260312944523461</v>
      </c>
      <c r="I70" s="56"/>
      <c r="J70" s="20">
        <f>J71-SUM(J49:J68)</f>
        <v>8944</v>
      </c>
      <c r="K70" s="21">
        <f>D70/J70-1</f>
        <v>-6.2611806797853276E-2</v>
      </c>
      <c r="L70" s="20"/>
    </row>
    <row r="71" spans="2:14" ht="15" thickBot="1" x14ac:dyDescent="0.25">
      <c r="B71" s="147" t="s">
        <v>34</v>
      </c>
      <c r="C71" s="148"/>
      <c r="D71" s="23">
        <v>16305</v>
      </c>
      <c r="E71" s="24">
        <v>1</v>
      </c>
      <c r="F71" s="23">
        <v>13865</v>
      </c>
      <c r="G71" s="24">
        <v>1</v>
      </c>
      <c r="H71" s="25">
        <v>0.17598269022719082</v>
      </c>
      <c r="I71" s="57"/>
      <c r="J71" s="23">
        <v>17792</v>
      </c>
      <c r="K71" s="25">
        <v>-8.3576888489208634E-2</v>
      </c>
      <c r="L71" s="23"/>
      <c r="M71" s="51"/>
    </row>
    <row r="72" spans="2:14" x14ac:dyDescent="0.2">
      <c r="B72" s="52" t="s">
        <v>67</v>
      </c>
    </row>
    <row r="73" spans="2:14" ht="15" customHeight="1" x14ac:dyDescent="0.2">
      <c r="B73" s="53" t="s">
        <v>66</v>
      </c>
    </row>
  </sheetData>
  <mergeCells count="50">
    <mergeCell ref="B71:C71"/>
    <mergeCell ref="H45:H46"/>
    <mergeCell ref="I45:I46"/>
    <mergeCell ref="B43:B45"/>
    <mergeCell ref="B70:C70"/>
    <mergeCell ref="B69:C69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43:I43"/>
    <mergeCell ref="C43:C45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54" priority="37" operator="equal">
      <formula>0</formula>
    </cfRule>
  </conditionalFormatting>
  <conditionalFormatting sqref="D49:H68">
    <cfRule type="cellIs" dxfId="53" priority="23" operator="equal">
      <formula>0</formula>
    </cfRule>
  </conditionalFormatting>
  <conditionalFormatting sqref="H12:H33">
    <cfRule type="cellIs" dxfId="52" priority="39" operator="lessThan">
      <formula>0</formula>
    </cfRule>
  </conditionalFormatting>
  <conditionalFormatting sqref="H49:H70">
    <cfRule type="cellIs" dxfId="51" priority="25" operator="lessThan">
      <formula>0</formula>
    </cfRule>
  </conditionalFormatting>
  <conditionalFormatting sqref="I12:I31">
    <cfRule type="cellIs" dxfId="50" priority="42" operator="lessThan">
      <formula>0</formula>
    </cfRule>
    <cfRule type="cellIs" dxfId="49" priority="43" operator="equal">
      <formula>0</formula>
    </cfRule>
    <cfRule type="cellIs" dxfId="48" priority="44" operator="greaterThan">
      <formula>0</formula>
    </cfRule>
  </conditionalFormatting>
  <conditionalFormatting sqref="I49:I68">
    <cfRule type="cellIs" dxfId="47" priority="28" operator="lessThan">
      <formula>0</formula>
    </cfRule>
    <cfRule type="cellIs" dxfId="46" priority="29" operator="equal">
      <formula>0</formula>
    </cfRule>
    <cfRule type="cellIs" dxfId="45" priority="30" operator="greaterThan">
      <formula>0</formula>
    </cfRule>
  </conditionalFormatting>
  <conditionalFormatting sqref="J12:K31">
    <cfRule type="cellIs" dxfId="44" priority="34" operator="equal">
      <formula>0</formula>
    </cfRule>
  </conditionalFormatting>
  <conditionalFormatting sqref="J49:K68">
    <cfRule type="cellIs" dxfId="43" priority="20" operator="equal">
      <formula>0</formula>
    </cfRule>
  </conditionalFormatting>
  <conditionalFormatting sqref="K12:L31">
    <cfRule type="cellIs" dxfId="42" priority="31" operator="lessThan">
      <formula>0</formula>
    </cfRule>
  </conditionalFormatting>
  <conditionalFormatting sqref="K49:L68">
    <cfRule type="cellIs" dxfId="41" priority="17" operator="lessThan">
      <formula>0</formula>
    </cfRule>
  </conditionalFormatting>
  <conditionalFormatting sqref="L12:L31">
    <cfRule type="cellIs" dxfId="40" priority="32" operator="equal">
      <formula>0</formula>
    </cfRule>
    <cfRule type="cellIs" dxfId="39" priority="33" operator="greaterThan">
      <formula>0</formula>
    </cfRule>
  </conditionalFormatting>
  <conditionalFormatting sqref="L49:L68">
    <cfRule type="cellIs" dxfId="38" priority="18" operator="equal">
      <formula>0</formula>
    </cfRule>
    <cfRule type="cellIs" dxfId="37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N73"/>
  <sheetViews>
    <sheetView showGridLines="0" workbookViewId="0">
      <selection activeCell="B4" sqref="B4:L4"/>
    </sheetView>
  </sheetViews>
  <sheetFormatPr defaultColWidth="9.140625" defaultRowHeight="14.25" x14ac:dyDescent="0.2"/>
  <cols>
    <col min="1" max="1" width="3" style="28" customWidth="1"/>
    <col min="2" max="2" width="8.140625" style="28" customWidth="1"/>
    <col min="3" max="3" width="23.28515625" style="28" customWidth="1"/>
    <col min="4" max="12" width="10.42578125" style="28" customWidth="1"/>
    <col min="13" max="14" width="1.42578125" style="28" customWidth="1"/>
    <col min="15" max="16384" width="9.140625" style="28"/>
  </cols>
  <sheetData>
    <row r="1" spans="2:14" x14ac:dyDescent="0.2">
      <c r="B1" s="37" t="s">
        <v>3</v>
      </c>
      <c r="D1" s="26"/>
      <c r="L1" s="39">
        <v>45693</v>
      </c>
    </row>
    <row r="2" spans="2:14" ht="15" customHeight="1" x14ac:dyDescent="0.2">
      <c r="D2" s="26"/>
      <c r="L2" s="27"/>
    </row>
    <row r="3" spans="2:14" ht="14.45" customHeight="1" x14ac:dyDescent="0.2">
      <c r="B3" s="113" t="s">
        <v>122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51"/>
      <c r="N3" s="37"/>
    </row>
    <row r="4" spans="2:14" ht="14.45" customHeight="1" x14ac:dyDescent="0.2">
      <c r="B4" s="114" t="s">
        <v>123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51"/>
      <c r="N4" s="37"/>
    </row>
    <row r="5" spans="2:14" ht="14.45" customHeight="1" thickBot="1" x14ac:dyDescent="0.25">
      <c r="B5" s="38"/>
      <c r="C5" s="38"/>
      <c r="D5" s="38"/>
      <c r="E5" s="38"/>
      <c r="F5" s="38"/>
      <c r="G5" s="38"/>
      <c r="H5" s="38"/>
      <c r="I5" s="38"/>
      <c r="J5" s="38"/>
      <c r="K5" s="51"/>
      <c r="L5" s="3" t="s">
        <v>4</v>
      </c>
      <c r="M5" s="51"/>
      <c r="N5" s="51"/>
    </row>
    <row r="6" spans="2:14" ht="14.45" customHeight="1" x14ac:dyDescent="0.2">
      <c r="B6" s="134" t="s">
        <v>0</v>
      </c>
      <c r="C6" s="136" t="s">
        <v>1</v>
      </c>
      <c r="D6" s="149" t="s">
        <v>89</v>
      </c>
      <c r="E6" s="123"/>
      <c r="F6" s="123"/>
      <c r="G6" s="123"/>
      <c r="H6" s="123"/>
      <c r="I6" s="124"/>
      <c r="J6" s="123" t="s">
        <v>85</v>
      </c>
      <c r="K6" s="123"/>
      <c r="L6" s="124"/>
      <c r="M6" s="51"/>
      <c r="N6" s="51"/>
    </row>
    <row r="7" spans="2:14" ht="14.45" customHeight="1" thickBot="1" x14ac:dyDescent="0.25">
      <c r="B7" s="135"/>
      <c r="C7" s="137"/>
      <c r="D7" s="125" t="s">
        <v>90</v>
      </c>
      <c r="E7" s="121"/>
      <c r="F7" s="121"/>
      <c r="G7" s="121"/>
      <c r="H7" s="121"/>
      <c r="I7" s="122"/>
      <c r="J7" s="121" t="s">
        <v>86</v>
      </c>
      <c r="K7" s="121"/>
      <c r="L7" s="122"/>
      <c r="M7" s="51"/>
      <c r="N7" s="51"/>
    </row>
    <row r="8" spans="2:14" ht="14.45" customHeight="1" x14ac:dyDescent="0.2">
      <c r="B8" s="135"/>
      <c r="C8" s="137"/>
      <c r="D8" s="126">
        <v>2025</v>
      </c>
      <c r="E8" s="127"/>
      <c r="F8" s="126">
        <v>2024</v>
      </c>
      <c r="G8" s="127"/>
      <c r="H8" s="115" t="s">
        <v>5</v>
      </c>
      <c r="I8" s="115" t="s">
        <v>45</v>
      </c>
      <c r="J8" s="115">
        <v>2024</v>
      </c>
      <c r="K8" s="115" t="s">
        <v>91</v>
      </c>
      <c r="L8" s="115" t="s">
        <v>93</v>
      </c>
      <c r="M8" s="51"/>
      <c r="N8" s="51"/>
    </row>
    <row r="9" spans="2:14" ht="14.45" customHeight="1" thickBot="1" x14ac:dyDescent="0.25">
      <c r="B9" s="132" t="s">
        <v>6</v>
      </c>
      <c r="C9" s="130" t="s">
        <v>7</v>
      </c>
      <c r="D9" s="128"/>
      <c r="E9" s="129"/>
      <c r="F9" s="128"/>
      <c r="G9" s="129"/>
      <c r="H9" s="116"/>
      <c r="I9" s="116"/>
      <c r="J9" s="116"/>
      <c r="K9" s="116"/>
      <c r="L9" s="116"/>
      <c r="M9" s="51"/>
      <c r="N9" s="51"/>
    </row>
    <row r="10" spans="2:14" ht="14.45" customHeight="1" x14ac:dyDescent="0.2">
      <c r="B10" s="132"/>
      <c r="C10" s="130"/>
      <c r="D10" s="4" t="s">
        <v>8</v>
      </c>
      <c r="E10" s="6" t="s">
        <v>2</v>
      </c>
      <c r="F10" s="4" t="s">
        <v>8</v>
      </c>
      <c r="G10" s="6" t="s">
        <v>2</v>
      </c>
      <c r="H10" s="117" t="s">
        <v>9</v>
      </c>
      <c r="I10" s="117" t="s">
        <v>46</v>
      </c>
      <c r="J10" s="117" t="s">
        <v>8</v>
      </c>
      <c r="K10" s="117" t="s">
        <v>92</v>
      </c>
      <c r="L10" s="117" t="s">
        <v>94</v>
      </c>
      <c r="M10" s="51"/>
      <c r="N10" s="51"/>
    </row>
    <row r="11" spans="2:14" ht="14.45" customHeight="1" thickBot="1" x14ac:dyDescent="0.25">
      <c r="B11" s="133"/>
      <c r="C11" s="131"/>
      <c r="D11" s="7" t="s">
        <v>10</v>
      </c>
      <c r="E11" s="8" t="s">
        <v>11</v>
      </c>
      <c r="F11" s="7" t="s">
        <v>10</v>
      </c>
      <c r="G11" s="8" t="s">
        <v>11</v>
      </c>
      <c r="H11" s="118"/>
      <c r="I11" s="118"/>
      <c r="J11" s="118" t="s">
        <v>10</v>
      </c>
      <c r="K11" s="118"/>
      <c r="L11" s="118"/>
      <c r="M11" s="51"/>
      <c r="N11" s="51"/>
    </row>
    <row r="12" spans="2:14" ht="14.45" customHeight="1" thickBot="1" x14ac:dyDescent="0.25">
      <c r="B12" s="10">
        <v>1</v>
      </c>
      <c r="C12" s="11" t="s">
        <v>19</v>
      </c>
      <c r="D12" s="12">
        <v>5770</v>
      </c>
      <c r="E12" s="13">
        <v>0.20649178685180547</v>
      </c>
      <c r="F12" s="12">
        <v>6549</v>
      </c>
      <c r="G12" s="13">
        <v>0.22636618160450728</v>
      </c>
      <c r="H12" s="14">
        <v>-0.11894945793250877</v>
      </c>
      <c r="I12" s="54">
        <v>0</v>
      </c>
      <c r="J12" s="12">
        <v>7697</v>
      </c>
      <c r="K12" s="14">
        <v>-0.25035728205794461</v>
      </c>
      <c r="L12" s="54">
        <v>0</v>
      </c>
      <c r="M12" s="51"/>
      <c r="N12" s="51"/>
    </row>
    <row r="13" spans="2:14" ht="14.45" customHeight="1" thickBot="1" x14ac:dyDescent="0.25">
      <c r="B13" s="15">
        <v>2</v>
      </c>
      <c r="C13" s="16" t="s">
        <v>17</v>
      </c>
      <c r="D13" s="17">
        <v>2955</v>
      </c>
      <c r="E13" s="18">
        <v>0.10575099309308235</v>
      </c>
      <c r="F13" s="17">
        <v>2942</v>
      </c>
      <c r="G13" s="18">
        <v>0.10169022847464658</v>
      </c>
      <c r="H13" s="19">
        <v>4.4187627464309376E-3</v>
      </c>
      <c r="I13" s="55">
        <v>0</v>
      </c>
      <c r="J13" s="17">
        <v>5291</v>
      </c>
      <c r="K13" s="19">
        <v>-0.44150444150444146</v>
      </c>
      <c r="L13" s="55">
        <v>0</v>
      </c>
      <c r="M13" s="51"/>
      <c r="N13" s="51"/>
    </row>
    <row r="14" spans="2:14" ht="14.45" customHeight="1" thickBot="1" x14ac:dyDescent="0.25">
      <c r="B14" s="10">
        <v>3</v>
      </c>
      <c r="C14" s="11" t="s">
        <v>32</v>
      </c>
      <c r="D14" s="12">
        <v>1979</v>
      </c>
      <c r="E14" s="13">
        <v>7.0822746304977993E-2</v>
      </c>
      <c r="F14" s="12">
        <v>1957</v>
      </c>
      <c r="G14" s="13">
        <v>6.7643703985344444E-2</v>
      </c>
      <c r="H14" s="14">
        <v>1.1241696474195262E-2</v>
      </c>
      <c r="I14" s="54">
        <v>1</v>
      </c>
      <c r="J14" s="12">
        <v>2461</v>
      </c>
      <c r="K14" s="14">
        <v>-0.19585534335635923</v>
      </c>
      <c r="L14" s="54">
        <v>1</v>
      </c>
      <c r="M14" s="51"/>
      <c r="N14" s="51"/>
    </row>
    <row r="15" spans="2:14" ht="14.45" customHeight="1" thickBot="1" x14ac:dyDescent="0.25">
      <c r="B15" s="15">
        <v>4</v>
      </c>
      <c r="C15" s="16" t="s">
        <v>18</v>
      </c>
      <c r="D15" s="17">
        <v>1917</v>
      </c>
      <c r="E15" s="18">
        <v>6.8603943742618897E-2</v>
      </c>
      <c r="F15" s="17">
        <v>1336</v>
      </c>
      <c r="G15" s="18">
        <v>4.6178839307317407E-2</v>
      </c>
      <c r="H15" s="19">
        <v>0.43488023952095811</v>
      </c>
      <c r="I15" s="55">
        <v>4</v>
      </c>
      <c r="J15" s="17">
        <v>2514</v>
      </c>
      <c r="K15" s="19">
        <v>-0.23747016706443913</v>
      </c>
      <c r="L15" s="55">
        <v>-1</v>
      </c>
      <c r="M15" s="51"/>
      <c r="N15" s="51"/>
    </row>
    <row r="16" spans="2:14" ht="14.45" customHeight="1" thickBot="1" x14ac:dyDescent="0.25">
      <c r="B16" s="10">
        <v>5</v>
      </c>
      <c r="C16" s="11" t="s">
        <v>31</v>
      </c>
      <c r="D16" s="12">
        <v>1633</v>
      </c>
      <c r="E16" s="13">
        <v>5.8440396521490176E-2</v>
      </c>
      <c r="F16" s="12">
        <v>1537</v>
      </c>
      <c r="G16" s="13">
        <v>5.3126404203103939E-2</v>
      </c>
      <c r="H16" s="14">
        <v>6.2459336369551144E-2</v>
      </c>
      <c r="I16" s="54">
        <v>1</v>
      </c>
      <c r="J16" s="12">
        <v>2448</v>
      </c>
      <c r="K16" s="14">
        <v>-0.33292483660130723</v>
      </c>
      <c r="L16" s="54">
        <v>0</v>
      </c>
      <c r="M16" s="51"/>
      <c r="N16" s="51"/>
    </row>
    <row r="17" spans="2:14" ht="14.45" customHeight="1" thickBot="1" x14ac:dyDescent="0.25">
      <c r="B17" s="15">
        <v>6</v>
      </c>
      <c r="C17" s="16" t="s">
        <v>16</v>
      </c>
      <c r="D17" s="17">
        <v>1553</v>
      </c>
      <c r="E17" s="18">
        <v>5.5577425473284904E-2</v>
      </c>
      <c r="F17" s="17">
        <v>2217</v>
      </c>
      <c r="G17" s="18">
        <v>7.6630603850540949E-2</v>
      </c>
      <c r="H17" s="19">
        <v>-0.29950383400992331</v>
      </c>
      <c r="I17" s="55">
        <v>-3</v>
      </c>
      <c r="J17" s="17">
        <v>2182</v>
      </c>
      <c r="K17" s="19">
        <v>-0.2882676443629697</v>
      </c>
      <c r="L17" s="55">
        <v>0</v>
      </c>
      <c r="M17" s="51"/>
      <c r="N17" s="51"/>
    </row>
    <row r="18" spans="2:14" ht="14.45" customHeight="1" thickBot="1" x14ac:dyDescent="0.25">
      <c r="B18" s="10">
        <v>7</v>
      </c>
      <c r="C18" s="11" t="s">
        <v>23</v>
      </c>
      <c r="D18" s="12">
        <v>1512</v>
      </c>
      <c r="E18" s="13">
        <v>5.4110152811079698E-2</v>
      </c>
      <c r="F18" s="12">
        <v>1503</v>
      </c>
      <c r="G18" s="13">
        <v>5.1951194220732085E-2</v>
      </c>
      <c r="H18" s="14">
        <v>5.9880239520957446E-3</v>
      </c>
      <c r="I18" s="54">
        <v>0</v>
      </c>
      <c r="J18" s="12">
        <v>1692</v>
      </c>
      <c r="K18" s="14">
        <v>-0.1063829787234043</v>
      </c>
      <c r="L18" s="54">
        <v>1</v>
      </c>
      <c r="M18" s="51"/>
      <c r="N18" s="51"/>
    </row>
    <row r="19" spans="2:14" ht="14.45" customHeight="1" thickBot="1" x14ac:dyDescent="0.25">
      <c r="B19" s="15">
        <v>8</v>
      </c>
      <c r="C19" s="16" t="s">
        <v>22</v>
      </c>
      <c r="D19" s="17">
        <v>1378</v>
      </c>
      <c r="E19" s="18">
        <v>4.9314676305335862E-2</v>
      </c>
      <c r="F19" s="17">
        <v>1575</v>
      </c>
      <c r="G19" s="18">
        <v>5.443987418340189E-2</v>
      </c>
      <c r="H19" s="19">
        <v>-0.12507936507936512</v>
      </c>
      <c r="I19" s="55">
        <v>-3</v>
      </c>
      <c r="J19" s="17">
        <v>1502</v>
      </c>
      <c r="K19" s="19">
        <v>-8.2556591211717656E-2</v>
      </c>
      <c r="L19" s="55">
        <v>1</v>
      </c>
      <c r="M19" s="51"/>
      <c r="N19" s="51"/>
    </row>
    <row r="20" spans="2:14" ht="14.45" customHeight="1" thickBot="1" x14ac:dyDescent="0.25">
      <c r="B20" s="10">
        <v>9</v>
      </c>
      <c r="C20" s="11" t="s">
        <v>61</v>
      </c>
      <c r="D20" s="12">
        <v>1338</v>
      </c>
      <c r="E20" s="13">
        <v>4.7883190781233223E-2</v>
      </c>
      <c r="F20" s="12">
        <v>934</v>
      </c>
      <c r="G20" s="13">
        <v>3.2283709515744358E-2</v>
      </c>
      <c r="H20" s="14">
        <v>0.43254817987152028</v>
      </c>
      <c r="I20" s="54">
        <v>0</v>
      </c>
      <c r="J20" s="12">
        <v>1133</v>
      </c>
      <c r="K20" s="14">
        <v>0.18093556928508381</v>
      </c>
      <c r="L20" s="54">
        <v>2</v>
      </c>
      <c r="M20" s="51"/>
      <c r="N20" s="51"/>
    </row>
    <row r="21" spans="2:14" ht="14.45" customHeight="1" thickBot="1" x14ac:dyDescent="0.25">
      <c r="B21" s="15">
        <v>10</v>
      </c>
      <c r="C21" s="16" t="s">
        <v>21</v>
      </c>
      <c r="D21" s="17">
        <v>922</v>
      </c>
      <c r="E21" s="18">
        <v>3.2995741330565792E-2</v>
      </c>
      <c r="F21" s="17">
        <v>603</v>
      </c>
      <c r="G21" s="18">
        <v>2.0842694687359581E-2</v>
      </c>
      <c r="H21" s="19">
        <v>0.52902155887230506</v>
      </c>
      <c r="I21" s="55">
        <v>5</v>
      </c>
      <c r="J21" s="17">
        <v>846</v>
      </c>
      <c r="K21" s="19">
        <v>8.9834515366430168E-2</v>
      </c>
      <c r="L21" s="55">
        <v>2</v>
      </c>
      <c r="M21" s="51"/>
      <c r="N21" s="51"/>
    </row>
    <row r="22" spans="2:14" ht="14.45" customHeight="1" thickBot="1" x14ac:dyDescent="0.25">
      <c r="B22" s="10">
        <v>11</v>
      </c>
      <c r="C22" s="11" t="s">
        <v>33</v>
      </c>
      <c r="D22" s="12">
        <v>787</v>
      </c>
      <c r="E22" s="13">
        <v>2.8164477686719393E-2</v>
      </c>
      <c r="F22" s="12">
        <v>912</v>
      </c>
      <c r="G22" s="13">
        <v>3.152327952715081E-2</v>
      </c>
      <c r="H22" s="14">
        <v>-0.13706140350877194</v>
      </c>
      <c r="I22" s="54">
        <v>-1</v>
      </c>
      <c r="J22" s="12">
        <v>735</v>
      </c>
      <c r="K22" s="14">
        <v>7.0748299319727925E-2</v>
      </c>
      <c r="L22" s="54">
        <v>3</v>
      </c>
      <c r="M22" s="51"/>
      <c r="N22" s="51"/>
    </row>
    <row r="23" spans="2:14" ht="14.45" customHeight="1" thickBot="1" x14ac:dyDescent="0.25">
      <c r="B23" s="15">
        <v>12</v>
      </c>
      <c r="C23" s="16" t="s">
        <v>95</v>
      </c>
      <c r="D23" s="17">
        <v>748</v>
      </c>
      <c r="E23" s="18">
        <v>2.676877930071932E-2</v>
      </c>
      <c r="F23" s="17">
        <v>753</v>
      </c>
      <c r="G23" s="18">
        <v>2.6027444609588331E-2</v>
      </c>
      <c r="H23" s="19">
        <v>-6.6401062416998613E-3</v>
      </c>
      <c r="I23" s="55">
        <v>1</v>
      </c>
      <c r="J23" s="17">
        <v>648</v>
      </c>
      <c r="K23" s="19">
        <v>0.15432098765432101</v>
      </c>
      <c r="L23" s="55">
        <v>3</v>
      </c>
      <c r="M23" s="51"/>
      <c r="N23" s="51"/>
    </row>
    <row r="24" spans="2:14" ht="14.45" customHeight="1" thickBot="1" x14ac:dyDescent="0.25">
      <c r="B24" s="10">
        <v>13</v>
      </c>
      <c r="C24" s="11" t="s">
        <v>24</v>
      </c>
      <c r="D24" s="12">
        <v>538</v>
      </c>
      <c r="E24" s="13">
        <v>1.9253480299180475E-2</v>
      </c>
      <c r="F24" s="12">
        <v>777</v>
      </c>
      <c r="G24" s="13">
        <v>2.6857004597144931E-2</v>
      </c>
      <c r="H24" s="14">
        <v>-0.30759330759330761</v>
      </c>
      <c r="I24" s="54">
        <v>-1</v>
      </c>
      <c r="J24" s="12">
        <v>1766</v>
      </c>
      <c r="K24" s="14">
        <v>-0.69535673839184597</v>
      </c>
      <c r="L24" s="54">
        <v>-6</v>
      </c>
      <c r="M24" s="51"/>
      <c r="N24" s="51"/>
    </row>
    <row r="25" spans="2:14" ht="14.45" customHeight="1" thickBot="1" x14ac:dyDescent="0.25">
      <c r="B25" s="15">
        <v>14</v>
      </c>
      <c r="C25" s="16" t="s">
        <v>27</v>
      </c>
      <c r="D25" s="17">
        <v>537</v>
      </c>
      <c r="E25" s="18">
        <v>1.9217693161077909E-2</v>
      </c>
      <c r="F25" s="17">
        <v>788</v>
      </c>
      <c r="G25" s="18">
        <v>2.7237219591441705E-2</v>
      </c>
      <c r="H25" s="19">
        <v>-0.31852791878172593</v>
      </c>
      <c r="I25" s="55">
        <v>-3</v>
      </c>
      <c r="J25" s="17">
        <v>773</v>
      </c>
      <c r="K25" s="19">
        <v>-0.30530401034928845</v>
      </c>
      <c r="L25" s="55">
        <v>-1</v>
      </c>
      <c r="M25" s="51"/>
      <c r="N25" s="51"/>
    </row>
    <row r="26" spans="2:14" ht="14.45" customHeight="1" thickBot="1" x14ac:dyDescent="0.25">
      <c r="B26" s="10">
        <v>15</v>
      </c>
      <c r="C26" s="11" t="s">
        <v>29</v>
      </c>
      <c r="D26" s="12">
        <v>480</v>
      </c>
      <c r="E26" s="13">
        <v>1.7177826289231649E-2</v>
      </c>
      <c r="F26" s="12">
        <v>606</v>
      </c>
      <c r="G26" s="13">
        <v>2.0946389685804156E-2</v>
      </c>
      <c r="H26" s="14">
        <v>-0.20792079207920788</v>
      </c>
      <c r="I26" s="54">
        <v>-1</v>
      </c>
      <c r="J26" s="12">
        <v>1262</v>
      </c>
      <c r="K26" s="14">
        <v>-0.61965134706814573</v>
      </c>
      <c r="L26" s="54">
        <v>-5</v>
      </c>
      <c r="M26" s="51"/>
      <c r="N26" s="51"/>
    </row>
    <row r="27" spans="2:14" ht="14.45" customHeight="1" thickBot="1" x14ac:dyDescent="0.25">
      <c r="B27" s="15">
        <v>16</v>
      </c>
      <c r="C27" s="16" t="s">
        <v>109</v>
      </c>
      <c r="D27" s="17">
        <v>381</v>
      </c>
      <c r="E27" s="18">
        <v>1.3634899617077622E-2</v>
      </c>
      <c r="F27" s="17">
        <v>81</v>
      </c>
      <c r="G27" s="18">
        <v>2.7997649580035256E-3</v>
      </c>
      <c r="H27" s="19">
        <v>3.7037037037037033</v>
      </c>
      <c r="I27" s="55">
        <v>14</v>
      </c>
      <c r="J27" s="17">
        <v>403</v>
      </c>
      <c r="K27" s="19">
        <v>-5.4590570719602938E-2</v>
      </c>
      <c r="L27" s="55">
        <v>2</v>
      </c>
      <c r="M27" s="51"/>
      <c r="N27" s="51"/>
    </row>
    <row r="28" spans="2:14" ht="14.45" customHeight="1" thickBot="1" x14ac:dyDescent="0.25">
      <c r="B28" s="10">
        <v>17</v>
      </c>
      <c r="C28" s="11" t="s">
        <v>124</v>
      </c>
      <c r="D28" s="12">
        <v>305</v>
      </c>
      <c r="E28" s="13">
        <v>1.0915077121282611E-2</v>
      </c>
      <c r="F28" s="12">
        <v>230</v>
      </c>
      <c r="G28" s="13">
        <v>7.9499498807507514E-3</v>
      </c>
      <c r="H28" s="14">
        <v>0.32608695652173902</v>
      </c>
      <c r="I28" s="54">
        <v>5</v>
      </c>
      <c r="J28" s="12">
        <v>211</v>
      </c>
      <c r="K28" s="14">
        <v>0.44549763033175349</v>
      </c>
      <c r="L28" s="54">
        <v>8</v>
      </c>
      <c r="M28" s="51"/>
      <c r="N28" s="51"/>
    </row>
    <row r="29" spans="2:14" ht="14.45" customHeight="1" thickBot="1" x14ac:dyDescent="0.25">
      <c r="B29" s="15">
        <v>18</v>
      </c>
      <c r="C29" s="16" t="s">
        <v>25</v>
      </c>
      <c r="D29" s="17">
        <v>293</v>
      </c>
      <c r="E29" s="18">
        <v>1.048563146405182E-2</v>
      </c>
      <c r="F29" s="17">
        <v>368</v>
      </c>
      <c r="G29" s="18">
        <v>1.2719919809201202E-2</v>
      </c>
      <c r="H29" s="19">
        <v>-0.20380434782608692</v>
      </c>
      <c r="I29" s="55">
        <v>2</v>
      </c>
      <c r="J29" s="17">
        <v>506</v>
      </c>
      <c r="K29" s="19">
        <v>-0.42094861660079053</v>
      </c>
      <c r="L29" s="55">
        <v>-1</v>
      </c>
      <c r="M29" s="51"/>
      <c r="N29" s="51"/>
    </row>
    <row r="30" spans="2:14" ht="14.45" customHeight="1" thickBot="1" x14ac:dyDescent="0.25">
      <c r="B30" s="10">
        <v>19</v>
      </c>
      <c r="C30" s="11" t="s">
        <v>20</v>
      </c>
      <c r="D30" s="12">
        <v>283</v>
      </c>
      <c r="E30" s="13">
        <v>1.012776008302616E-2</v>
      </c>
      <c r="F30" s="12">
        <v>520</v>
      </c>
      <c r="G30" s="13">
        <v>1.7973799730393005E-2</v>
      </c>
      <c r="H30" s="14">
        <v>-0.45576923076923082</v>
      </c>
      <c r="I30" s="54">
        <v>-3</v>
      </c>
      <c r="J30" s="12">
        <v>517</v>
      </c>
      <c r="K30" s="14">
        <v>-0.45261121856866537</v>
      </c>
      <c r="L30" s="54">
        <v>-3</v>
      </c>
    </row>
    <row r="31" spans="2:14" ht="14.45" customHeight="1" thickBot="1" x14ac:dyDescent="0.25">
      <c r="B31" s="15">
        <v>20</v>
      </c>
      <c r="C31" s="16" t="s">
        <v>28</v>
      </c>
      <c r="D31" s="17">
        <v>250</v>
      </c>
      <c r="E31" s="18">
        <v>8.9467845256414845E-3</v>
      </c>
      <c r="F31" s="17">
        <v>476</v>
      </c>
      <c r="G31" s="18">
        <v>1.6452939753205904E-2</v>
      </c>
      <c r="H31" s="19">
        <v>-0.47478991596638653</v>
      </c>
      <c r="I31" s="55">
        <v>-3</v>
      </c>
      <c r="J31" s="17">
        <v>292</v>
      </c>
      <c r="K31" s="19">
        <v>-0.14383561643835618</v>
      </c>
      <c r="L31" s="55">
        <v>2</v>
      </c>
    </row>
    <row r="32" spans="2:14" ht="14.45" customHeight="1" thickBot="1" x14ac:dyDescent="0.25">
      <c r="B32" s="119" t="s">
        <v>40</v>
      </c>
      <c r="C32" s="120"/>
      <c r="D32" s="20">
        <f>SUM(D12:D31)</f>
        <v>25559</v>
      </c>
      <c r="E32" s="21">
        <f>D32/D34</f>
        <v>0.91468346276348278</v>
      </c>
      <c r="F32" s="20">
        <f>SUM(F12:F31)</f>
        <v>26664</v>
      </c>
      <c r="G32" s="21">
        <f>F32/F34</f>
        <v>0.92164114617538284</v>
      </c>
      <c r="H32" s="22">
        <f>D32/F32-1</f>
        <v>-4.1441644164416425E-2</v>
      </c>
      <c r="I32" s="56"/>
      <c r="J32" s="20">
        <f>SUM(J12:J31)</f>
        <v>34879</v>
      </c>
      <c r="K32" s="21">
        <f>D32/J32-1</f>
        <v>-0.26720949568508268</v>
      </c>
      <c r="L32" s="20"/>
    </row>
    <row r="33" spans="2:14" ht="14.45" customHeight="1" thickBot="1" x14ac:dyDescent="0.25">
      <c r="B33" s="119" t="s">
        <v>12</v>
      </c>
      <c r="C33" s="120"/>
      <c r="D33" s="20">
        <f>D34-SUM(D12:D31)</f>
        <v>2384</v>
      </c>
      <c r="E33" s="21">
        <f>D33/D34</f>
        <v>8.5316537236517193E-2</v>
      </c>
      <c r="F33" s="20">
        <f>F34-SUM(F12:F31)</f>
        <v>2267</v>
      </c>
      <c r="G33" s="21">
        <f>F33/F34</f>
        <v>7.8358853824617186E-2</v>
      </c>
      <c r="H33" s="22">
        <f>D33/F33-1</f>
        <v>5.1610057344508187E-2</v>
      </c>
      <c r="I33" s="56"/>
      <c r="J33" s="20">
        <f>J34-SUM(J12:J31)</f>
        <v>3020</v>
      </c>
      <c r="K33" s="21">
        <f>D33/J33-1</f>
        <v>-0.21059602649006626</v>
      </c>
      <c r="L33" s="20"/>
    </row>
    <row r="34" spans="2:14" ht="14.45" customHeight="1" thickBot="1" x14ac:dyDescent="0.25">
      <c r="B34" s="147" t="s">
        <v>34</v>
      </c>
      <c r="C34" s="148"/>
      <c r="D34" s="23">
        <v>27943</v>
      </c>
      <c r="E34" s="24">
        <v>1</v>
      </c>
      <c r="F34" s="23">
        <v>28931</v>
      </c>
      <c r="G34" s="24">
        <v>0.99294874010576883</v>
      </c>
      <c r="H34" s="25">
        <v>-3.4150219487746658E-2</v>
      </c>
      <c r="I34" s="57"/>
      <c r="J34" s="23">
        <v>37899</v>
      </c>
      <c r="K34" s="25">
        <v>-0.26269822422755218</v>
      </c>
      <c r="L34" s="23"/>
      <c r="M34" s="51"/>
      <c r="N34" s="51"/>
    </row>
    <row r="35" spans="2:14" ht="14.45" customHeight="1" x14ac:dyDescent="0.2">
      <c r="B35" s="52" t="s">
        <v>67</v>
      </c>
    </row>
    <row r="36" spans="2:14" x14ac:dyDescent="0.2">
      <c r="B36" s="53" t="s">
        <v>66</v>
      </c>
    </row>
    <row r="39" spans="2:14" ht="15" customHeight="1" x14ac:dyDescent="0.2"/>
    <row r="40" spans="2:14" ht="15" customHeight="1" x14ac:dyDescent="0.2">
      <c r="B40" s="113" t="s">
        <v>125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51"/>
      <c r="N40" s="37"/>
    </row>
    <row r="41" spans="2:14" x14ac:dyDescent="0.2">
      <c r="B41" s="114" t="s">
        <v>126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51"/>
      <c r="N41" s="37"/>
    </row>
    <row r="42" spans="2:14" ht="15" customHeight="1" thickBot="1" x14ac:dyDescent="0.25">
      <c r="B42" s="38"/>
      <c r="C42" s="38"/>
      <c r="D42" s="38"/>
      <c r="E42" s="38"/>
      <c r="F42" s="38"/>
      <c r="G42" s="38"/>
      <c r="H42" s="38"/>
      <c r="I42" s="38"/>
      <c r="J42" s="38"/>
      <c r="K42" s="51"/>
      <c r="L42" s="3" t="s">
        <v>4</v>
      </c>
      <c r="M42" s="51"/>
      <c r="N42" s="51"/>
    </row>
    <row r="43" spans="2:14" ht="15" customHeight="1" x14ac:dyDescent="0.2">
      <c r="B43" s="134" t="s">
        <v>0</v>
      </c>
      <c r="C43" s="136" t="s">
        <v>39</v>
      </c>
      <c r="D43" s="149" t="s">
        <v>89</v>
      </c>
      <c r="E43" s="123"/>
      <c r="F43" s="123"/>
      <c r="G43" s="123"/>
      <c r="H43" s="123"/>
      <c r="I43" s="124"/>
      <c r="J43" s="123" t="s">
        <v>85</v>
      </c>
      <c r="K43" s="123"/>
      <c r="L43" s="124"/>
      <c r="M43" s="51"/>
      <c r="N43" s="51"/>
    </row>
    <row r="44" spans="2:14" ht="15" customHeight="1" thickBot="1" x14ac:dyDescent="0.25">
      <c r="B44" s="135"/>
      <c r="C44" s="137"/>
      <c r="D44" s="125" t="s">
        <v>90</v>
      </c>
      <c r="E44" s="121"/>
      <c r="F44" s="121"/>
      <c r="G44" s="121"/>
      <c r="H44" s="121"/>
      <c r="I44" s="122"/>
      <c r="J44" s="121" t="s">
        <v>86</v>
      </c>
      <c r="K44" s="121"/>
      <c r="L44" s="122"/>
      <c r="M44" s="51"/>
      <c r="N44" s="51"/>
    </row>
    <row r="45" spans="2:14" ht="15" customHeight="1" x14ac:dyDescent="0.2">
      <c r="B45" s="135"/>
      <c r="C45" s="137"/>
      <c r="D45" s="126">
        <v>2025</v>
      </c>
      <c r="E45" s="127"/>
      <c r="F45" s="126">
        <v>2024</v>
      </c>
      <c r="G45" s="127"/>
      <c r="H45" s="115" t="s">
        <v>5</v>
      </c>
      <c r="I45" s="115" t="s">
        <v>45</v>
      </c>
      <c r="J45" s="115">
        <v>2024</v>
      </c>
      <c r="K45" s="115" t="s">
        <v>91</v>
      </c>
      <c r="L45" s="115" t="s">
        <v>93</v>
      </c>
      <c r="M45" s="51"/>
      <c r="N45" s="51"/>
    </row>
    <row r="46" spans="2:14" ht="15" customHeight="1" thickBot="1" x14ac:dyDescent="0.25">
      <c r="B46" s="132" t="s">
        <v>6</v>
      </c>
      <c r="C46" s="130" t="s">
        <v>39</v>
      </c>
      <c r="D46" s="128"/>
      <c r="E46" s="129"/>
      <c r="F46" s="128"/>
      <c r="G46" s="129"/>
      <c r="H46" s="116"/>
      <c r="I46" s="116"/>
      <c r="J46" s="116"/>
      <c r="K46" s="116"/>
      <c r="L46" s="116"/>
      <c r="M46" s="51"/>
      <c r="N46" s="51"/>
    </row>
    <row r="47" spans="2:14" ht="15" customHeight="1" x14ac:dyDescent="0.2">
      <c r="B47" s="132"/>
      <c r="C47" s="130"/>
      <c r="D47" s="4" t="s">
        <v>8</v>
      </c>
      <c r="E47" s="6" t="s">
        <v>2</v>
      </c>
      <c r="F47" s="4" t="s">
        <v>8</v>
      </c>
      <c r="G47" s="6" t="s">
        <v>2</v>
      </c>
      <c r="H47" s="117" t="s">
        <v>9</v>
      </c>
      <c r="I47" s="117" t="s">
        <v>46</v>
      </c>
      <c r="J47" s="117" t="s">
        <v>8</v>
      </c>
      <c r="K47" s="117" t="s">
        <v>92</v>
      </c>
      <c r="L47" s="117" t="s">
        <v>94</v>
      </c>
      <c r="M47" s="51"/>
      <c r="N47" s="51"/>
    </row>
    <row r="48" spans="2:14" ht="15" customHeight="1" thickBot="1" x14ac:dyDescent="0.25">
      <c r="B48" s="133"/>
      <c r="C48" s="131"/>
      <c r="D48" s="7" t="s">
        <v>10</v>
      </c>
      <c r="E48" s="8" t="s">
        <v>11</v>
      </c>
      <c r="F48" s="7" t="s">
        <v>10</v>
      </c>
      <c r="G48" s="8" t="s">
        <v>11</v>
      </c>
      <c r="H48" s="118"/>
      <c r="I48" s="118"/>
      <c r="J48" s="118" t="s">
        <v>10</v>
      </c>
      <c r="K48" s="118"/>
      <c r="L48" s="118"/>
      <c r="M48" s="51"/>
      <c r="N48" s="51"/>
    </row>
    <row r="49" spans="2:14" ht="15" thickBot="1" x14ac:dyDescent="0.25">
      <c r="B49" s="10">
        <v>1</v>
      </c>
      <c r="C49" s="11" t="s">
        <v>48</v>
      </c>
      <c r="D49" s="12">
        <v>1947</v>
      </c>
      <c r="E49" s="13">
        <v>6.9677557885695879E-2</v>
      </c>
      <c r="F49" s="12">
        <v>2495</v>
      </c>
      <c r="G49" s="13">
        <v>8.6239673706404896E-2</v>
      </c>
      <c r="H49" s="14">
        <v>-0.21963927855711418</v>
      </c>
      <c r="I49" s="54">
        <v>0</v>
      </c>
      <c r="J49" s="12">
        <v>3330</v>
      </c>
      <c r="K49" s="14">
        <v>-0.41531531531531529</v>
      </c>
      <c r="L49" s="54">
        <v>0</v>
      </c>
      <c r="M49" s="51"/>
      <c r="N49" s="51"/>
    </row>
    <row r="50" spans="2:14" ht="15" thickBot="1" x14ac:dyDescent="0.25">
      <c r="B50" s="15">
        <v>2</v>
      </c>
      <c r="C50" s="16" t="s">
        <v>35</v>
      </c>
      <c r="D50" s="17">
        <v>1193</v>
      </c>
      <c r="E50" s="18">
        <v>4.2694055756361163E-2</v>
      </c>
      <c r="F50" s="17">
        <v>1228</v>
      </c>
      <c r="G50" s="18">
        <v>4.2445819363312709E-2</v>
      </c>
      <c r="H50" s="19">
        <v>-2.8501628664495127E-2</v>
      </c>
      <c r="I50" s="55">
        <v>0</v>
      </c>
      <c r="J50" s="17">
        <v>1785</v>
      </c>
      <c r="K50" s="19">
        <v>-0.33165266106442581</v>
      </c>
      <c r="L50" s="55">
        <v>0</v>
      </c>
      <c r="M50" s="51"/>
      <c r="N50" s="51"/>
    </row>
    <row r="51" spans="2:14" ht="15" thickBot="1" x14ac:dyDescent="0.25">
      <c r="B51" s="10">
        <v>3</v>
      </c>
      <c r="C51" s="11" t="s">
        <v>52</v>
      </c>
      <c r="D51" s="12">
        <v>736</v>
      </c>
      <c r="E51" s="13">
        <v>2.6339333643488529E-2</v>
      </c>
      <c r="F51" s="12">
        <v>606</v>
      </c>
      <c r="G51" s="13">
        <v>2.0946389685804156E-2</v>
      </c>
      <c r="H51" s="14">
        <v>0.21452145214521456</v>
      </c>
      <c r="I51" s="54">
        <v>5</v>
      </c>
      <c r="J51" s="12">
        <v>766</v>
      </c>
      <c r="K51" s="14">
        <v>-3.9164490861618773E-2</v>
      </c>
      <c r="L51" s="54">
        <v>4</v>
      </c>
      <c r="M51" s="51"/>
      <c r="N51" s="51"/>
    </row>
    <row r="52" spans="2:14" ht="15" thickBot="1" x14ac:dyDescent="0.25">
      <c r="B52" s="15">
        <v>4</v>
      </c>
      <c r="C52" s="16" t="s">
        <v>58</v>
      </c>
      <c r="D52" s="17">
        <v>666</v>
      </c>
      <c r="E52" s="18">
        <v>2.3834233976308915E-2</v>
      </c>
      <c r="F52" s="17">
        <v>732</v>
      </c>
      <c r="G52" s="18">
        <v>2.5301579620476307E-2</v>
      </c>
      <c r="H52" s="19">
        <v>-9.0163934426229497E-2</v>
      </c>
      <c r="I52" s="55">
        <v>1</v>
      </c>
      <c r="J52" s="17">
        <v>252</v>
      </c>
      <c r="K52" s="19">
        <v>1.6428571428571428</v>
      </c>
      <c r="L52" s="55">
        <v>38</v>
      </c>
      <c r="M52" s="51"/>
      <c r="N52" s="51"/>
    </row>
    <row r="53" spans="2:14" ht="15" thickBot="1" x14ac:dyDescent="0.25">
      <c r="B53" s="10">
        <v>5</v>
      </c>
      <c r="C53" s="11" t="s">
        <v>49</v>
      </c>
      <c r="D53" s="12">
        <v>657</v>
      </c>
      <c r="E53" s="13">
        <v>2.351214973338582E-2</v>
      </c>
      <c r="F53" s="12">
        <v>636</v>
      </c>
      <c r="G53" s="13">
        <v>2.1983339670249905E-2</v>
      </c>
      <c r="H53" s="14">
        <v>3.3018867924528239E-2</v>
      </c>
      <c r="I53" s="54">
        <v>1</v>
      </c>
      <c r="J53" s="12">
        <v>838</v>
      </c>
      <c r="K53" s="14">
        <v>-0.21599045346062051</v>
      </c>
      <c r="L53" s="54">
        <v>-1</v>
      </c>
      <c r="M53" s="51"/>
      <c r="N53" s="51"/>
    </row>
    <row r="54" spans="2:14" ht="15" thickBot="1" x14ac:dyDescent="0.25">
      <c r="B54" s="15">
        <v>6</v>
      </c>
      <c r="C54" s="16" t="s">
        <v>88</v>
      </c>
      <c r="D54" s="17">
        <v>632</v>
      </c>
      <c r="E54" s="18">
        <v>2.2617471280821672E-2</v>
      </c>
      <c r="F54" s="17">
        <v>320</v>
      </c>
      <c r="G54" s="18">
        <v>1.1060799834088003E-2</v>
      </c>
      <c r="H54" s="19">
        <v>0.97500000000000009</v>
      </c>
      <c r="I54" s="55">
        <v>14</v>
      </c>
      <c r="J54" s="17">
        <v>421</v>
      </c>
      <c r="K54" s="19">
        <v>0.5011876484560569</v>
      </c>
      <c r="L54" s="55">
        <v>14</v>
      </c>
      <c r="M54" s="51"/>
      <c r="N54" s="51"/>
    </row>
    <row r="55" spans="2:14" ht="15" thickBot="1" x14ac:dyDescent="0.25">
      <c r="B55" s="10">
        <v>7</v>
      </c>
      <c r="C55" s="11" t="s">
        <v>37</v>
      </c>
      <c r="D55" s="12">
        <v>613</v>
      </c>
      <c r="E55" s="13">
        <v>2.1937515656872918E-2</v>
      </c>
      <c r="F55" s="12">
        <v>900</v>
      </c>
      <c r="G55" s="13">
        <v>3.1108499533372507E-2</v>
      </c>
      <c r="H55" s="14">
        <v>-0.31888888888888889</v>
      </c>
      <c r="I55" s="54">
        <v>-4</v>
      </c>
      <c r="J55" s="12">
        <v>805</v>
      </c>
      <c r="K55" s="14">
        <v>-0.23850931677018639</v>
      </c>
      <c r="L55" s="54">
        <v>-2</v>
      </c>
      <c r="M55" s="51"/>
      <c r="N55" s="51"/>
    </row>
    <row r="56" spans="2:14" ht="15" thickBot="1" x14ac:dyDescent="0.25">
      <c r="B56" s="15">
        <v>8</v>
      </c>
      <c r="C56" s="16" t="s">
        <v>38</v>
      </c>
      <c r="D56" s="17">
        <v>491</v>
      </c>
      <c r="E56" s="18">
        <v>1.7571484808359874E-2</v>
      </c>
      <c r="F56" s="17">
        <v>494</v>
      </c>
      <c r="G56" s="18">
        <v>1.7075109743873353E-2</v>
      </c>
      <c r="H56" s="19">
        <v>-6.0728744939271273E-3</v>
      </c>
      <c r="I56" s="55">
        <v>2</v>
      </c>
      <c r="J56" s="17">
        <v>631</v>
      </c>
      <c r="K56" s="19">
        <v>-0.22187004754358164</v>
      </c>
      <c r="L56" s="55">
        <v>1</v>
      </c>
      <c r="M56" s="51"/>
      <c r="N56" s="51"/>
    </row>
    <row r="57" spans="2:14" ht="15" thickBot="1" x14ac:dyDescent="0.25">
      <c r="B57" s="10">
        <v>9</v>
      </c>
      <c r="C57" s="11" t="s">
        <v>101</v>
      </c>
      <c r="D57" s="12">
        <v>475</v>
      </c>
      <c r="E57" s="13">
        <v>1.699889059871882E-2</v>
      </c>
      <c r="F57" s="12">
        <v>384</v>
      </c>
      <c r="G57" s="13">
        <v>1.3272959800905603E-2</v>
      </c>
      <c r="H57" s="14">
        <v>0.23697916666666674</v>
      </c>
      <c r="I57" s="54">
        <v>6</v>
      </c>
      <c r="J57" s="12">
        <v>214</v>
      </c>
      <c r="K57" s="14">
        <v>1.2196261682242993</v>
      </c>
      <c r="L57" s="54">
        <v>44</v>
      </c>
      <c r="M57" s="51"/>
      <c r="N57" s="51"/>
    </row>
    <row r="58" spans="2:14" ht="15" thickBot="1" x14ac:dyDescent="0.25">
      <c r="B58" s="15">
        <v>10</v>
      </c>
      <c r="C58" s="16" t="s">
        <v>113</v>
      </c>
      <c r="D58" s="17">
        <v>472</v>
      </c>
      <c r="E58" s="18">
        <v>1.6891529184411124E-2</v>
      </c>
      <c r="F58" s="17">
        <v>194</v>
      </c>
      <c r="G58" s="18">
        <v>6.7056098994158512E-3</v>
      </c>
      <c r="H58" s="19">
        <v>1.4329896907216493</v>
      </c>
      <c r="I58" s="55">
        <v>27</v>
      </c>
      <c r="J58" s="17">
        <v>444</v>
      </c>
      <c r="K58" s="19">
        <v>6.3063063063063085E-2</v>
      </c>
      <c r="L58" s="55">
        <v>6</v>
      </c>
      <c r="M58" s="51"/>
      <c r="N58" s="51"/>
    </row>
    <row r="59" spans="2:14" ht="15" thickBot="1" x14ac:dyDescent="0.25">
      <c r="B59" s="10">
        <v>11</v>
      </c>
      <c r="C59" s="11" t="s">
        <v>82</v>
      </c>
      <c r="D59" s="12">
        <v>468</v>
      </c>
      <c r="E59" s="13">
        <v>1.6748380632000858E-2</v>
      </c>
      <c r="F59" s="12">
        <v>368</v>
      </c>
      <c r="G59" s="13">
        <v>1.2719919809201202E-2</v>
      </c>
      <c r="H59" s="14">
        <v>0.27173913043478271</v>
      </c>
      <c r="I59" s="54">
        <v>6</v>
      </c>
      <c r="J59" s="12">
        <v>431</v>
      </c>
      <c r="K59" s="14">
        <v>8.5846867749419964E-2</v>
      </c>
      <c r="L59" s="54">
        <v>8</v>
      </c>
      <c r="M59" s="51"/>
      <c r="N59" s="51"/>
    </row>
    <row r="60" spans="2:14" ht="15" thickBot="1" x14ac:dyDescent="0.25">
      <c r="B60" s="15">
        <v>12</v>
      </c>
      <c r="C60" s="16" t="s">
        <v>96</v>
      </c>
      <c r="D60" s="17">
        <v>458</v>
      </c>
      <c r="E60" s="18">
        <v>1.63905092509752E-2</v>
      </c>
      <c r="F60" s="17">
        <v>487</v>
      </c>
      <c r="G60" s="18">
        <v>1.6833154747502677E-2</v>
      </c>
      <c r="H60" s="19">
        <v>-5.9548254620123253E-2</v>
      </c>
      <c r="I60" s="55">
        <v>-1</v>
      </c>
      <c r="J60" s="17">
        <v>561</v>
      </c>
      <c r="K60" s="19">
        <v>-0.18360071301247771</v>
      </c>
      <c r="L60" s="55">
        <v>0</v>
      </c>
      <c r="M60" s="51"/>
      <c r="N60" s="51"/>
    </row>
    <row r="61" spans="2:14" ht="15" thickBot="1" x14ac:dyDescent="0.25">
      <c r="B61" s="10">
        <v>13</v>
      </c>
      <c r="C61" s="11" t="s">
        <v>41</v>
      </c>
      <c r="D61" s="12">
        <v>395</v>
      </c>
      <c r="E61" s="13">
        <v>1.4135919550513545E-2</v>
      </c>
      <c r="F61" s="12">
        <v>356</v>
      </c>
      <c r="G61" s="13">
        <v>1.2305139815422902E-2</v>
      </c>
      <c r="H61" s="14">
        <v>0.1095505617977528</v>
      </c>
      <c r="I61" s="54">
        <v>5</v>
      </c>
      <c r="J61" s="12">
        <v>888</v>
      </c>
      <c r="K61" s="14">
        <v>-0.55518018018018012</v>
      </c>
      <c r="L61" s="54">
        <v>-10</v>
      </c>
      <c r="M61" s="51"/>
      <c r="N61" s="51"/>
    </row>
    <row r="62" spans="2:14" ht="15" thickBot="1" x14ac:dyDescent="0.25">
      <c r="B62" s="15">
        <v>14</v>
      </c>
      <c r="C62" s="16" t="s">
        <v>84</v>
      </c>
      <c r="D62" s="17">
        <v>389</v>
      </c>
      <c r="E62" s="18">
        <v>1.3921196721898149E-2</v>
      </c>
      <c r="F62" s="17">
        <v>537</v>
      </c>
      <c r="G62" s="18">
        <v>1.8561404721578929E-2</v>
      </c>
      <c r="H62" s="19">
        <v>-0.27560521415270023</v>
      </c>
      <c r="I62" s="55">
        <v>-5</v>
      </c>
      <c r="J62" s="17">
        <v>438</v>
      </c>
      <c r="K62" s="19">
        <v>-0.11187214611872143</v>
      </c>
      <c r="L62" s="55">
        <v>4</v>
      </c>
      <c r="M62" s="51"/>
      <c r="N62" s="51"/>
    </row>
    <row r="63" spans="2:14" ht="15" thickBot="1" x14ac:dyDescent="0.25">
      <c r="B63" s="10">
        <v>15</v>
      </c>
      <c r="C63" s="11" t="s">
        <v>127</v>
      </c>
      <c r="D63" s="12">
        <v>378</v>
      </c>
      <c r="E63" s="13">
        <v>1.3527538202769925E-2</v>
      </c>
      <c r="F63" s="12">
        <v>285</v>
      </c>
      <c r="G63" s="13">
        <v>9.8510248522346265E-3</v>
      </c>
      <c r="H63" s="14">
        <v>0.32631578947368411</v>
      </c>
      <c r="I63" s="54">
        <v>10</v>
      </c>
      <c r="J63" s="12">
        <v>595</v>
      </c>
      <c r="K63" s="14">
        <v>-0.36470588235294121</v>
      </c>
      <c r="L63" s="54">
        <v>-4</v>
      </c>
      <c r="M63" s="51"/>
      <c r="N63" s="51"/>
    </row>
    <row r="64" spans="2:14" ht="15" thickBot="1" x14ac:dyDescent="0.25">
      <c r="B64" s="15" t="s">
        <v>87</v>
      </c>
      <c r="C64" s="16" t="s">
        <v>128</v>
      </c>
      <c r="D64" s="17">
        <v>378</v>
      </c>
      <c r="E64" s="18">
        <v>1.3527538202769925E-2</v>
      </c>
      <c r="F64" s="17">
        <v>193</v>
      </c>
      <c r="G64" s="18">
        <v>6.6710448999343268E-3</v>
      </c>
      <c r="H64" s="19">
        <v>0.95854922279792754</v>
      </c>
      <c r="I64" s="55">
        <v>23</v>
      </c>
      <c r="J64" s="17">
        <v>769</v>
      </c>
      <c r="K64" s="19">
        <v>-0.50845253576072824</v>
      </c>
      <c r="L64" s="55">
        <v>-9</v>
      </c>
      <c r="M64" s="51"/>
      <c r="N64" s="51"/>
    </row>
    <row r="65" spans="2:14" ht="15" thickBot="1" x14ac:dyDescent="0.25">
      <c r="B65" s="10">
        <v>17</v>
      </c>
      <c r="C65" s="11" t="s">
        <v>129</v>
      </c>
      <c r="D65" s="12">
        <v>376</v>
      </c>
      <c r="E65" s="13">
        <v>1.3455963926564793E-2</v>
      </c>
      <c r="F65" s="12">
        <v>155</v>
      </c>
      <c r="G65" s="13">
        <v>5.3575749196363761E-3</v>
      </c>
      <c r="H65" s="14">
        <v>1.4258064516129032</v>
      </c>
      <c r="I65" s="54">
        <v>33</v>
      </c>
      <c r="J65" s="12">
        <v>652</v>
      </c>
      <c r="K65" s="14">
        <v>-0.42331288343558282</v>
      </c>
      <c r="L65" s="54">
        <v>-9</v>
      </c>
      <c r="M65" s="51"/>
      <c r="N65" s="51"/>
    </row>
    <row r="66" spans="2:14" ht="15" thickBot="1" x14ac:dyDescent="0.25">
      <c r="B66" s="15">
        <v>18</v>
      </c>
      <c r="C66" s="16" t="s">
        <v>130</v>
      </c>
      <c r="D66" s="17">
        <v>358</v>
      </c>
      <c r="E66" s="18">
        <v>1.2811795440718607E-2</v>
      </c>
      <c r="F66" s="17">
        <v>282</v>
      </c>
      <c r="G66" s="18">
        <v>9.7473298537900516E-3</v>
      </c>
      <c r="H66" s="19">
        <v>0.26950354609929073</v>
      </c>
      <c r="I66" s="55">
        <v>8</v>
      </c>
      <c r="J66" s="17">
        <v>298</v>
      </c>
      <c r="K66" s="19">
        <v>0.20134228187919456</v>
      </c>
      <c r="L66" s="55">
        <v>18</v>
      </c>
      <c r="M66" s="51"/>
      <c r="N66" s="51"/>
    </row>
    <row r="67" spans="2:14" ht="15" thickBot="1" x14ac:dyDescent="0.25">
      <c r="B67" s="10">
        <v>19</v>
      </c>
      <c r="C67" s="11" t="s">
        <v>99</v>
      </c>
      <c r="D67" s="12">
        <v>340</v>
      </c>
      <c r="E67" s="13">
        <v>1.2167626954872418E-2</v>
      </c>
      <c r="F67" s="12">
        <v>616</v>
      </c>
      <c r="G67" s="13">
        <v>2.1292039680619403E-2</v>
      </c>
      <c r="H67" s="14">
        <v>-0.44805194805194803</v>
      </c>
      <c r="I67" s="54">
        <v>-12</v>
      </c>
      <c r="J67" s="12">
        <v>349</v>
      </c>
      <c r="K67" s="14">
        <v>-2.5787965616045794E-2</v>
      </c>
      <c r="L67" s="54">
        <v>7</v>
      </c>
    </row>
    <row r="68" spans="2:14" ht="15" thickBot="1" x14ac:dyDescent="0.25">
      <c r="B68" s="15">
        <v>20</v>
      </c>
      <c r="C68" s="16" t="s">
        <v>131</v>
      </c>
      <c r="D68" s="17">
        <v>320</v>
      </c>
      <c r="E68" s="18">
        <v>1.14518841928211E-2</v>
      </c>
      <c r="F68" s="17">
        <v>45</v>
      </c>
      <c r="G68" s="18">
        <v>1.5554249766686254E-3</v>
      </c>
      <c r="H68" s="19">
        <v>6.1111111111111107</v>
      </c>
      <c r="I68" s="55">
        <v>108</v>
      </c>
      <c r="J68" s="17">
        <v>348</v>
      </c>
      <c r="K68" s="19">
        <v>-8.0459770114942541E-2</v>
      </c>
      <c r="L68" s="55">
        <v>7</v>
      </c>
    </row>
    <row r="69" spans="2:14" ht="15" thickBot="1" x14ac:dyDescent="0.25">
      <c r="B69" s="119" t="s">
        <v>40</v>
      </c>
      <c r="C69" s="120"/>
      <c r="D69" s="20">
        <f>SUM(D49:D68)</f>
        <v>11742</v>
      </c>
      <c r="E69" s="21">
        <f>D69/D71</f>
        <v>0.42021257560032926</v>
      </c>
      <c r="F69" s="20">
        <f>SUM(F49:F68)</f>
        <v>11313</v>
      </c>
      <c r="G69" s="21">
        <f>F69/F71</f>
        <v>0.39103383913449241</v>
      </c>
      <c r="H69" s="22">
        <f>D69/F69-1</f>
        <v>3.7920975868469986E-2</v>
      </c>
      <c r="I69" s="56"/>
      <c r="J69" s="20">
        <f>SUM(J49:J68)</f>
        <v>14815</v>
      </c>
      <c r="K69" s="21">
        <f>D69/J69-1</f>
        <v>-0.20742490718866013</v>
      </c>
      <c r="L69" s="20"/>
    </row>
    <row r="70" spans="2:14" ht="15" thickBot="1" x14ac:dyDescent="0.25">
      <c r="B70" s="119" t="s">
        <v>12</v>
      </c>
      <c r="C70" s="120"/>
      <c r="D70" s="20">
        <f>D71-SUM(D49:D68)</f>
        <v>16201</v>
      </c>
      <c r="E70" s="21">
        <f>D70/D71</f>
        <v>0.57978742439967079</v>
      </c>
      <c r="F70" s="20">
        <f>F71-SUM(F49:F68)</f>
        <v>17618</v>
      </c>
      <c r="G70" s="21">
        <f>F70/F71</f>
        <v>0.60896616086550759</v>
      </c>
      <c r="H70" s="22">
        <f>D70/F70-1</f>
        <v>-8.0429106595527267E-2</v>
      </c>
      <c r="I70" s="56"/>
      <c r="J70" s="20">
        <f>J71-SUM(J49:J68)</f>
        <v>23084</v>
      </c>
      <c r="K70" s="21">
        <f>D70/J70-1</f>
        <v>-0.29817189395252119</v>
      </c>
      <c r="L70" s="63"/>
    </row>
    <row r="71" spans="2:14" ht="15" thickBot="1" x14ac:dyDescent="0.25">
      <c r="B71" s="147" t="s">
        <v>34</v>
      </c>
      <c r="C71" s="148"/>
      <c r="D71" s="23">
        <v>27943</v>
      </c>
      <c r="E71" s="24">
        <v>1</v>
      </c>
      <c r="F71" s="23">
        <v>28931</v>
      </c>
      <c r="G71" s="24">
        <v>1</v>
      </c>
      <c r="H71" s="25">
        <v>-3.4150219487746658E-2</v>
      </c>
      <c r="I71" s="57"/>
      <c r="J71" s="23">
        <v>37899</v>
      </c>
      <c r="K71" s="25">
        <v>-0.26269822422755218</v>
      </c>
      <c r="L71" s="23"/>
      <c r="M71" s="51"/>
    </row>
    <row r="72" spans="2:14" x14ac:dyDescent="0.2">
      <c r="B72" s="52" t="s">
        <v>67</v>
      </c>
    </row>
    <row r="73" spans="2:14" x14ac:dyDescent="0.2">
      <c r="B73" s="53" t="s">
        <v>66</v>
      </c>
    </row>
  </sheetData>
  <mergeCells count="50"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K45:K46"/>
    <mergeCell ref="J10:J11"/>
    <mergeCell ref="K47:K48"/>
    <mergeCell ref="L47:L48"/>
    <mergeCell ref="K10:K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J7:L7"/>
    <mergeCell ref="B9:B11"/>
    <mergeCell ref="L10:L11"/>
    <mergeCell ref="D7:I7"/>
    <mergeCell ref="I8:I9"/>
    <mergeCell ref="J47:J48"/>
    <mergeCell ref="I10:I11"/>
    <mergeCell ref="C9:C11"/>
    <mergeCell ref="H10:H11"/>
    <mergeCell ref="D43:I43"/>
    <mergeCell ref="D44:I44"/>
    <mergeCell ref="D45:E46"/>
    <mergeCell ref="C46:C48"/>
    <mergeCell ref="H47:H48"/>
    <mergeCell ref="F45:G46"/>
    <mergeCell ref="H45:H46"/>
    <mergeCell ref="J45:J46"/>
  </mergeCells>
  <conditionalFormatting sqref="D12:H31">
    <cfRule type="cellIs" dxfId="36" priority="37" operator="equal">
      <formula>0</formula>
    </cfRule>
  </conditionalFormatting>
  <conditionalFormatting sqref="D49:H68">
    <cfRule type="cellIs" dxfId="35" priority="23" operator="equal">
      <formula>0</formula>
    </cfRule>
  </conditionalFormatting>
  <conditionalFormatting sqref="H12:H33">
    <cfRule type="cellIs" dxfId="34" priority="39" operator="lessThan">
      <formula>0</formula>
    </cfRule>
  </conditionalFormatting>
  <conditionalFormatting sqref="H49:H70">
    <cfRule type="cellIs" dxfId="33" priority="25" operator="lessThan">
      <formula>0</formula>
    </cfRule>
  </conditionalFormatting>
  <conditionalFormatting sqref="I12:I31">
    <cfRule type="cellIs" dxfId="32" priority="42" operator="lessThan">
      <formula>0</formula>
    </cfRule>
    <cfRule type="cellIs" dxfId="31" priority="43" operator="equal">
      <formula>0</formula>
    </cfRule>
    <cfRule type="cellIs" dxfId="30" priority="44" operator="greaterThan">
      <formula>0</formula>
    </cfRule>
  </conditionalFormatting>
  <conditionalFormatting sqref="I49:I68">
    <cfRule type="cellIs" dxfId="29" priority="28" operator="lessThan">
      <formula>0</formula>
    </cfRule>
    <cfRule type="cellIs" dxfId="28" priority="29" operator="equal">
      <formula>0</formula>
    </cfRule>
    <cfRule type="cellIs" dxfId="27" priority="30" operator="greaterThan">
      <formula>0</formula>
    </cfRule>
  </conditionalFormatting>
  <conditionalFormatting sqref="J12:K31">
    <cfRule type="cellIs" dxfId="26" priority="34" operator="equal">
      <formula>0</formula>
    </cfRule>
  </conditionalFormatting>
  <conditionalFormatting sqref="J49:K68">
    <cfRule type="cellIs" dxfId="25" priority="20" operator="equal">
      <formula>0</formula>
    </cfRule>
  </conditionalFormatting>
  <conditionalFormatting sqref="K12:L31">
    <cfRule type="cellIs" dxfId="24" priority="31" operator="lessThan">
      <formula>0</formula>
    </cfRule>
  </conditionalFormatting>
  <conditionalFormatting sqref="K49:L68">
    <cfRule type="cellIs" dxfId="23" priority="17" operator="lessThan">
      <formula>0</formula>
    </cfRule>
  </conditionalFormatting>
  <conditionalFormatting sqref="L12:L31">
    <cfRule type="cellIs" dxfId="22" priority="32" operator="equal">
      <formula>0</formula>
    </cfRule>
    <cfRule type="cellIs" dxfId="21" priority="33" operator="greaterThan">
      <formula>0</formula>
    </cfRule>
  </conditionalFormatting>
  <conditionalFormatting sqref="L49:L68">
    <cfRule type="cellIs" dxfId="20" priority="18" operator="equal">
      <formula>0</formula>
    </cfRule>
    <cfRule type="cellIs" dxfId="19" priority="19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F93C-EADF-4410-8779-DD5D431816C4}">
  <sheetPr>
    <pageSetUpPr fitToPage="1"/>
  </sheetPr>
  <dimension ref="B1:N64"/>
  <sheetViews>
    <sheetView showGridLines="0" workbookViewId="0">
      <selection activeCell="G29" sqref="G29"/>
    </sheetView>
  </sheetViews>
  <sheetFormatPr defaultColWidth="9.140625" defaultRowHeight="14.25" x14ac:dyDescent="0.2"/>
  <cols>
    <col min="1" max="1" width="2" style="69" customWidth="1"/>
    <col min="2" max="2" width="8.140625" style="69" customWidth="1"/>
    <col min="3" max="3" width="19.140625" style="69" customWidth="1"/>
    <col min="4" max="4" width="13.85546875" style="69" customWidth="1"/>
    <col min="5" max="5" width="10.140625" style="69" customWidth="1"/>
    <col min="6" max="6" width="13.85546875" style="69" customWidth="1"/>
    <col min="7" max="9" width="10.140625" style="69" customWidth="1"/>
    <col min="10" max="10" width="13.85546875" style="69" customWidth="1"/>
    <col min="11" max="12" width="10.140625" style="69" customWidth="1"/>
    <col min="13" max="14" width="4.42578125" style="69" customWidth="1"/>
    <col min="15" max="15" width="11.7109375" style="69" customWidth="1"/>
    <col min="16" max="16384" width="9.140625" style="69"/>
  </cols>
  <sheetData>
    <row r="1" spans="2:14" x14ac:dyDescent="0.2">
      <c r="B1" s="69" t="s">
        <v>3</v>
      </c>
      <c r="D1" s="70"/>
      <c r="L1" s="39">
        <v>45693</v>
      </c>
    </row>
    <row r="2" spans="2:14" ht="14.45" customHeight="1" x14ac:dyDescent="0.25">
      <c r="B2" s="150" t="s">
        <v>105</v>
      </c>
      <c r="C2" s="150"/>
      <c r="D2" s="150"/>
      <c r="E2" s="150"/>
      <c r="F2" s="150"/>
      <c r="G2" s="150"/>
      <c r="H2" s="150"/>
      <c r="I2" s="150"/>
      <c r="J2" s="150"/>
      <c r="K2" s="150"/>
      <c r="L2" s="181"/>
      <c r="M2"/>
      <c r="N2" s="71"/>
    </row>
    <row r="3" spans="2:14" ht="14.45" customHeight="1" thickBot="1" x14ac:dyDescent="0.3">
      <c r="B3" s="114" t="s">
        <v>159</v>
      </c>
      <c r="C3" s="114"/>
      <c r="D3" s="114"/>
      <c r="E3" s="114"/>
      <c r="F3" s="114"/>
      <c r="G3" s="114"/>
      <c r="H3" s="114"/>
      <c r="I3" s="114"/>
      <c r="J3" s="114"/>
      <c r="K3" s="114"/>
      <c r="L3" s="73" t="s">
        <v>4</v>
      </c>
      <c r="M3"/>
    </row>
    <row r="4" spans="2:14" ht="14.45" customHeight="1" x14ac:dyDescent="0.25">
      <c r="B4" s="151" t="s">
        <v>0</v>
      </c>
      <c r="C4" s="151" t="s">
        <v>1</v>
      </c>
      <c r="D4" s="149" t="s">
        <v>89</v>
      </c>
      <c r="E4" s="123"/>
      <c r="F4" s="123"/>
      <c r="G4" s="123"/>
      <c r="H4" s="123"/>
      <c r="I4" s="124"/>
      <c r="J4" s="123" t="s">
        <v>85</v>
      </c>
      <c r="K4" s="123"/>
      <c r="L4" s="124"/>
      <c r="M4"/>
    </row>
    <row r="5" spans="2:14" ht="14.45" customHeight="1" thickBot="1" x14ac:dyDescent="0.3">
      <c r="B5" s="152"/>
      <c r="C5" s="152"/>
      <c r="D5" s="125" t="s">
        <v>90</v>
      </c>
      <c r="E5" s="121"/>
      <c r="F5" s="121"/>
      <c r="G5" s="121"/>
      <c r="H5" s="121"/>
      <c r="I5" s="122"/>
      <c r="J5" s="121" t="s">
        <v>86</v>
      </c>
      <c r="K5" s="121"/>
      <c r="L5" s="122"/>
      <c r="M5"/>
    </row>
    <row r="6" spans="2:14" ht="14.45" customHeight="1" x14ac:dyDescent="0.25">
      <c r="B6" s="152"/>
      <c r="C6" s="152"/>
      <c r="D6" s="126">
        <v>2025</v>
      </c>
      <c r="E6" s="127"/>
      <c r="F6" s="126">
        <v>2024</v>
      </c>
      <c r="G6" s="127"/>
      <c r="H6" s="115" t="s">
        <v>5</v>
      </c>
      <c r="I6" s="115" t="s">
        <v>45</v>
      </c>
      <c r="J6" s="115">
        <v>2024</v>
      </c>
      <c r="K6" s="115" t="s">
        <v>91</v>
      </c>
      <c r="L6" s="115" t="s">
        <v>93</v>
      </c>
      <c r="M6"/>
    </row>
    <row r="7" spans="2:14" ht="14.45" customHeight="1" thickBot="1" x14ac:dyDescent="0.3">
      <c r="B7" s="157" t="s">
        <v>6</v>
      </c>
      <c r="C7" s="157" t="s">
        <v>7</v>
      </c>
      <c r="D7" s="128"/>
      <c r="E7" s="129"/>
      <c r="F7" s="128"/>
      <c r="G7" s="129"/>
      <c r="H7" s="116"/>
      <c r="I7" s="116"/>
      <c r="J7" s="116"/>
      <c r="K7" s="116"/>
      <c r="L7" s="116"/>
      <c r="M7"/>
    </row>
    <row r="8" spans="2:14" ht="14.45" customHeight="1" x14ac:dyDescent="0.25">
      <c r="B8" s="157"/>
      <c r="C8" s="157"/>
      <c r="D8" s="4" t="s">
        <v>8</v>
      </c>
      <c r="E8" s="6" t="s">
        <v>2</v>
      </c>
      <c r="F8" s="4" t="s">
        <v>8</v>
      </c>
      <c r="G8" s="6" t="s">
        <v>2</v>
      </c>
      <c r="H8" s="117" t="s">
        <v>9</v>
      </c>
      <c r="I8" s="117" t="s">
        <v>46</v>
      </c>
      <c r="J8" s="117" t="s">
        <v>8</v>
      </c>
      <c r="K8" s="117" t="s">
        <v>92</v>
      </c>
      <c r="L8" s="117" t="s">
        <v>94</v>
      </c>
      <c r="M8"/>
    </row>
    <row r="9" spans="2:14" ht="14.45" customHeight="1" thickBot="1" x14ac:dyDescent="0.3">
      <c r="B9" s="158"/>
      <c r="C9" s="158"/>
      <c r="D9" s="7" t="s">
        <v>10</v>
      </c>
      <c r="E9" s="8" t="s">
        <v>11</v>
      </c>
      <c r="F9" s="7" t="s">
        <v>10</v>
      </c>
      <c r="G9" s="8" t="s">
        <v>11</v>
      </c>
      <c r="H9" s="118"/>
      <c r="I9" s="118"/>
      <c r="J9" s="118" t="s">
        <v>10</v>
      </c>
      <c r="K9" s="118"/>
      <c r="L9" s="118"/>
      <c r="M9"/>
    </row>
    <row r="10" spans="2:14" ht="14.45" customHeight="1" thickBot="1" x14ac:dyDescent="0.3">
      <c r="B10" s="74">
        <v>1</v>
      </c>
      <c r="C10" s="75" t="s">
        <v>21</v>
      </c>
      <c r="D10" s="76">
        <v>820</v>
      </c>
      <c r="E10" s="77">
        <v>0.16653127538586515</v>
      </c>
      <c r="F10" s="76">
        <v>639</v>
      </c>
      <c r="G10" s="77">
        <v>0.13777490297542044</v>
      </c>
      <c r="H10" s="78">
        <v>0.28325508607198757</v>
      </c>
      <c r="I10" s="79">
        <v>2</v>
      </c>
      <c r="J10" s="76">
        <v>752</v>
      </c>
      <c r="K10" s="78">
        <v>9.0425531914893664E-2</v>
      </c>
      <c r="L10" s="79">
        <v>4</v>
      </c>
      <c r="M10"/>
    </row>
    <row r="11" spans="2:14" ht="14.45" customHeight="1" thickBot="1" x14ac:dyDescent="0.3">
      <c r="B11" s="80">
        <v>2</v>
      </c>
      <c r="C11" s="81" t="s">
        <v>19</v>
      </c>
      <c r="D11" s="82">
        <v>790</v>
      </c>
      <c r="E11" s="83">
        <v>0.16043866774979693</v>
      </c>
      <c r="F11" s="82">
        <v>534</v>
      </c>
      <c r="G11" s="83">
        <v>0.11513583441138421</v>
      </c>
      <c r="H11" s="84">
        <v>0.47940074906367047</v>
      </c>
      <c r="I11" s="85">
        <v>2</v>
      </c>
      <c r="J11" s="82">
        <v>871</v>
      </c>
      <c r="K11" s="84">
        <v>-9.2996555683122817E-2</v>
      </c>
      <c r="L11" s="85">
        <v>1</v>
      </c>
      <c r="M11"/>
    </row>
    <row r="12" spans="2:14" ht="14.45" customHeight="1" thickBot="1" x14ac:dyDescent="0.3">
      <c r="B12" s="74">
        <v>3</v>
      </c>
      <c r="C12" s="75" t="s">
        <v>18</v>
      </c>
      <c r="D12" s="76">
        <v>639</v>
      </c>
      <c r="E12" s="77">
        <v>0.12977254264825344</v>
      </c>
      <c r="F12" s="76">
        <v>469</v>
      </c>
      <c r="G12" s="77">
        <v>0.10112117291936179</v>
      </c>
      <c r="H12" s="78">
        <v>0.36247334754797444</v>
      </c>
      <c r="I12" s="79">
        <v>3</v>
      </c>
      <c r="J12" s="76">
        <v>656</v>
      </c>
      <c r="K12" s="78">
        <v>-2.5914634146341431E-2</v>
      </c>
      <c r="L12" s="79">
        <v>4</v>
      </c>
      <c r="M12"/>
    </row>
    <row r="13" spans="2:14" ht="14.45" customHeight="1" thickBot="1" x14ac:dyDescent="0.3">
      <c r="B13" s="80">
        <v>4</v>
      </c>
      <c r="C13" s="81" t="s">
        <v>24</v>
      </c>
      <c r="D13" s="82">
        <v>607</v>
      </c>
      <c r="E13" s="83">
        <v>0.12327376116978067</v>
      </c>
      <c r="F13" s="82">
        <v>820</v>
      </c>
      <c r="G13" s="83">
        <v>0.17680034497628289</v>
      </c>
      <c r="H13" s="84">
        <v>-0.25975609756097562</v>
      </c>
      <c r="I13" s="85">
        <v>-3</v>
      </c>
      <c r="J13" s="82">
        <v>1083</v>
      </c>
      <c r="K13" s="84">
        <v>-0.43951985226223456</v>
      </c>
      <c r="L13" s="85">
        <v>-3</v>
      </c>
      <c r="M13"/>
    </row>
    <row r="14" spans="2:14" ht="14.45" customHeight="1" thickBot="1" x14ac:dyDescent="0.3">
      <c r="B14" s="74">
        <v>5</v>
      </c>
      <c r="C14" s="75" t="s">
        <v>31</v>
      </c>
      <c r="D14" s="76">
        <v>535</v>
      </c>
      <c r="E14" s="77">
        <v>0.1086515028432169</v>
      </c>
      <c r="F14" s="76">
        <v>481</v>
      </c>
      <c r="G14" s="77">
        <v>0.10370849504096594</v>
      </c>
      <c r="H14" s="78">
        <v>0.11226611226611216</v>
      </c>
      <c r="I14" s="79">
        <v>0</v>
      </c>
      <c r="J14" s="76">
        <v>998</v>
      </c>
      <c r="K14" s="78">
        <v>-0.46392785571142281</v>
      </c>
      <c r="L14" s="79">
        <v>-3</v>
      </c>
      <c r="M14"/>
    </row>
    <row r="15" spans="2:14" ht="14.45" customHeight="1" thickBot="1" x14ac:dyDescent="0.3">
      <c r="B15" s="80">
        <v>6</v>
      </c>
      <c r="C15" s="81" t="s">
        <v>26</v>
      </c>
      <c r="D15" s="82">
        <v>476</v>
      </c>
      <c r="E15" s="83">
        <v>9.6669374492282703E-2</v>
      </c>
      <c r="F15" s="82">
        <v>648</v>
      </c>
      <c r="G15" s="83">
        <v>0.13971539456662355</v>
      </c>
      <c r="H15" s="84">
        <v>-0.26543209876543206</v>
      </c>
      <c r="I15" s="85">
        <v>-4</v>
      </c>
      <c r="J15" s="82">
        <v>663</v>
      </c>
      <c r="K15" s="84">
        <v>-0.28205128205128205</v>
      </c>
      <c r="L15" s="85">
        <v>0</v>
      </c>
      <c r="M15"/>
    </row>
    <row r="16" spans="2:14" ht="14.45" customHeight="1" thickBot="1" x14ac:dyDescent="0.3">
      <c r="B16" s="74">
        <v>7</v>
      </c>
      <c r="C16" s="75" t="s">
        <v>47</v>
      </c>
      <c r="D16" s="76">
        <v>232</v>
      </c>
      <c r="E16" s="77">
        <v>4.7116165718927704E-2</v>
      </c>
      <c r="F16" s="76">
        <v>297</v>
      </c>
      <c r="G16" s="77">
        <v>6.4036222509702465E-2</v>
      </c>
      <c r="H16" s="78">
        <v>-0.21885521885521886</v>
      </c>
      <c r="I16" s="79">
        <v>0</v>
      </c>
      <c r="J16" s="76">
        <v>814</v>
      </c>
      <c r="K16" s="78">
        <v>-0.71498771498771496</v>
      </c>
      <c r="L16" s="79">
        <v>-3</v>
      </c>
      <c r="M16"/>
    </row>
    <row r="17" spans="2:14" ht="14.45" customHeight="1" thickBot="1" x14ac:dyDescent="0.3">
      <c r="B17" s="80">
        <v>8</v>
      </c>
      <c r="C17" s="81" t="s">
        <v>20</v>
      </c>
      <c r="D17" s="82">
        <v>231</v>
      </c>
      <c r="E17" s="83">
        <v>4.6913078797725424E-2</v>
      </c>
      <c r="F17" s="82">
        <v>208</v>
      </c>
      <c r="G17" s="83">
        <v>4.4846916774471758E-2</v>
      </c>
      <c r="H17" s="84">
        <v>0.11057692307692313</v>
      </c>
      <c r="I17" s="85">
        <v>0</v>
      </c>
      <c r="J17" s="82">
        <v>355</v>
      </c>
      <c r="K17" s="84">
        <v>-0.3492957746478873</v>
      </c>
      <c r="L17" s="85">
        <v>0</v>
      </c>
      <c r="M17"/>
    </row>
    <row r="18" spans="2:14" ht="14.45" customHeight="1" thickBot="1" x14ac:dyDescent="0.3">
      <c r="B18" s="74">
        <v>9</v>
      </c>
      <c r="C18" s="75" t="s">
        <v>27</v>
      </c>
      <c r="D18" s="76">
        <v>206</v>
      </c>
      <c r="E18" s="77">
        <v>4.183590576766856E-2</v>
      </c>
      <c r="F18" s="76">
        <v>116</v>
      </c>
      <c r="G18" s="77">
        <v>2.5010780508840019E-2</v>
      </c>
      <c r="H18" s="78">
        <v>0.77586206896551735</v>
      </c>
      <c r="I18" s="79">
        <v>1</v>
      </c>
      <c r="J18" s="76">
        <v>189</v>
      </c>
      <c r="K18" s="78">
        <v>8.9947089947089998E-2</v>
      </c>
      <c r="L18" s="79">
        <v>1</v>
      </c>
      <c r="M18"/>
    </row>
    <row r="19" spans="2:14" ht="14.45" customHeight="1" thickBot="1" x14ac:dyDescent="0.3">
      <c r="B19" s="80">
        <v>10</v>
      </c>
      <c r="C19" s="81" t="s">
        <v>28</v>
      </c>
      <c r="D19" s="82">
        <v>180</v>
      </c>
      <c r="E19" s="83">
        <v>3.6555645816409424E-2</v>
      </c>
      <c r="F19" s="82">
        <v>121</v>
      </c>
      <c r="G19" s="83">
        <v>2.6088831392841742E-2</v>
      </c>
      <c r="H19" s="84">
        <v>0.4876033057851239</v>
      </c>
      <c r="I19" s="85">
        <v>-1</v>
      </c>
      <c r="J19" s="82">
        <v>213</v>
      </c>
      <c r="K19" s="84">
        <v>-0.15492957746478875</v>
      </c>
      <c r="L19" s="85">
        <v>-1</v>
      </c>
      <c r="M19"/>
    </row>
    <row r="20" spans="2:14" ht="14.45" customHeight="1" thickBot="1" x14ac:dyDescent="0.3">
      <c r="B20" s="74">
        <v>11</v>
      </c>
      <c r="C20" s="75" t="s">
        <v>53</v>
      </c>
      <c r="D20" s="76">
        <v>46</v>
      </c>
      <c r="E20" s="77">
        <v>9.3419983753046301E-3</v>
      </c>
      <c r="F20" s="76">
        <v>53</v>
      </c>
      <c r="G20" s="77">
        <v>1.1427339370418284E-2</v>
      </c>
      <c r="H20" s="78">
        <v>-0.13207547169811318</v>
      </c>
      <c r="I20" s="79">
        <v>1</v>
      </c>
      <c r="J20" s="76">
        <v>121</v>
      </c>
      <c r="K20" s="78">
        <v>-0.61983471074380159</v>
      </c>
      <c r="L20" s="79">
        <v>0</v>
      </c>
      <c r="M20"/>
    </row>
    <row r="21" spans="2:14" ht="14.45" customHeight="1" thickBot="1" x14ac:dyDescent="0.3">
      <c r="B21" s="80">
        <v>12</v>
      </c>
      <c r="C21" s="81" t="s">
        <v>17</v>
      </c>
      <c r="D21" s="82">
        <v>28</v>
      </c>
      <c r="E21" s="83">
        <v>5.686433793663688E-3</v>
      </c>
      <c r="F21" s="82">
        <v>14</v>
      </c>
      <c r="G21" s="83">
        <v>3.0185424752048298E-3</v>
      </c>
      <c r="H21" s="84">
        <v>1</v>
      </c>
      <c r="I21" s="85">
        <v>3</v>
      </c>
      <c r="J21" s="82">
        <v>26</v>
      </c>
      <c r="K21" s="84">
        <v>7.6923076923076872E-2</v>
      </c>
      <c r="L21" s="85">
        <v>3</v>
      </c>
      <c r="M21"/>
    </row>
    <row r="22" spans="2:14" ht="14.45" customHeight="1" thickBot="1" x14ac:dyDescent="0.3">
      <c r="B22" s="74">
        <v>13</v>
      </c>
      <c r="C22" s="75" t="s">
        <v>81</v>
      </c>
      <c r="D22" s="76">
        <v>24</v>
      </c>
      <c r="E22" s="77">
        <v>4.87408610885459E-3</v>
      </c>
      <c r="F22" s="76">
        <v>53</v>
      </c>
      <c r="G22" s="77">
        <v>1.1427339370418284E-2</v>
      </c>
      <c r="H22" s="78">
        <v>-0.54716981132075471</v>
      </c>
      <c r="I22" s="79">
        <v>-1</v>
      </c>
      <c r="J22" s="76">
        <v>68</v>
      </c>
      <c r="K22" s="78">
        <v>-0.64705882352941169</v>
      </c>
      <c r="L22" s="79">
        <v>-1</v>
      </c>
      <c r="M22"/>
    </row>
    <row r="23" spans="2:14" ht="14.45" customHeight="1" thickBot="1" x14ac:dyDescent="0.3">
      <c r="B23" s="80">
        <v>14</v>
      </c>
      <c r="C23" s="81" t="s">
        <v>107</v>
      </c>
      <c r="D23" s="82">
        <v>17</v>
      </c>
      <c r="E23" s="83">
        <v>3.4524776604386675E-3</v>
      </c>
      <c r="F23" s="82">
        <v>19</v>
      </c>
      <c r="G23" s="83">
        <v>4.0965933592065542E-3</v>
      </c>
      <c r="H23" s="84">
        <v>-0.10526315789473684</v>
      </c>
      <c r="I23" s="85">
        <v>0</v>
      </c>
      <c r="J23" s="82">
        <v>30</v>
      </c>
      <c r="K23" s="84">
        <v>-0.43333333333333335</v>
      </c>
      <c r="L23" s="85">
        <v>0</v>
      </c>
      <c r="M23"/>
    </row>
    <row r="24" spans="2:14" ht="14.45" customHeight="1" thickBot="1" x14ac:dyDescent="0.3">
      <c r="B24" s="74">
        <v>15</v>
      </c>
      <c r="C24" s="75" t="s">
        <v>108</v>
      </c>
      <c r="D24" s="76">
        <v>15</v>
      </c>
      <c r="E24" s="77">
        <v>3.0463038180341185E-3</v>
      </c>
      <c r="F24" s="76">
        <v>6</v>
      </c>
      <c r="G24" s="77">
        <v>1.29366106080207E-3</v>
      </c>
      <c r="H24" s="78">
        <v>1.5</v>
      </c>
      <c r="I24" s="79">
        <v>4</v>
      </c>
      <c r="J24" s="76">
        <v>17</v>
      </c>
      <c r="K24" s="78">
        <v>-0.11764705882352944</v>
      </c>
      <c r="L24" s="79">
        <v>2</v>
      </c>
      <c r="M24"/>
    </row>
    <row r="25" spans="2:14" ht="15.75" thickBot="1" x14ac:dyDescent="0.3">
      <c r="B25" s="153" t="s">
        <v>40</v>
      </c>
      <c r="C25" s="154"/>
      <c r="D25" s="20">
        <f>SUM(D10:D24)</f>
        <v>4846</v>
      </c>
      <c r="E25" s="21">
        <f>D25/D27</f>
        <v>0.98415922014622259</v>
      </c>
      <c r="F25" s="20">
        <f>SUM(F10:F24)</f>
        <v>4478</v>
      </c>
      <c r="G25" s="21">
        <f>F25/F27</f>
        <v>0.96550237171194475</v>
      </c>
      <c r="H25" s="22">
        <f>D25/F25-1</f>
        <v>8.2179544439481944E-2</v>
      </c>
      <c r="I25" s="56"/>
      <c r="J25" s="20">
        <f>SUM(J10:J24)</f>
        <v>6856</v>
      </c>
      <c r="K25" s="21">
        <f>E25/J25-1</f>
        <v>-0.99985645285587132</v>
      </c>
      <c r="L25" s="20"/>
      <c r="M25"/>
    </row>
    <row r="26" spans="2:14" ht="15.75" thickBot="1" x14ac:dyDescent="0.3">
      <c r="B26" s="153" t="s">
        <v>12</v>
      </c>
      <c r="C26" s="154"/>
      <c r="D26" s="20">
        <f>D27-SUM(D10:D24)</f>
        <v>78</v>
      </c>
      <c r="E26" s="21">
        <f>D26/D27</f>
        <v>1.5840779853777416E-2</v>
      </c>
      <c r="F26" s="20">
        <f>F27-SUM(F10:F24)</f>
        <v>160</v>
      </c>
      <c r="G26" s="21">
        <f>F26/F27</f>
        <v>3.4497628288055193E-2</v>
      </c>
      <c r="H26" s="22">
        <f>D26/F26-1</f>
        <v>-0.51249999999999996</v>
      </c>
      <c r="I26" s="56"/>
      <c r="J26" s="20">
        <f>J27-SUM(J10:J24)</f>
        <v>194</v>
      </c>
      <c r="K26" s="21">
        <f>E26/J26-1</f>
        <v>-0.99991834649559908</v>
      </c>
      <c r="L26" s="20"/>
      <c r="M26"/>
    </row>
    <row r="27" spans="2:14" ht="15.75" thickBot="1" x14ac:dyDescent="0.3">
      <c r="B27" s="155" t="s">
        <v>34</v>
      </c>
      <c r="C27" s="156"/>
      <c r="D27" s="91">
        <v>4924</v>
      </c>
      <c r="E27" s="92">
        <v>1</v>
      </c>
      <c r="F27" s="91">
        <v>4638</v>
      </c>
      <c r="G27" s="92">
        <v>1</v>
      </c>
      <c r="H27" s="93">
        <v>6.1664510564898745E-2</v>
      </c>
      <c r="I27" s="94"/>
      <c r="J27" s="91">
        <v>7050</v>
      </c>
      <c r="K27" s="93">
        <v>-0.3015602836879433</v>
      </c>
      <c r="L27" s="91"/>
      <c r="M27"/>
      <c r="N27" s="72"/>
    </row>
    <row r="28" spans="2:14" ht="15" x14ac:dyDescent="0.25">
      <c r="B28" s="95" t="s">
        <v>67</v>
      </c>
      <c r="M28"/>
    </row>
    <row r="29" spans="2:14" ht="15" x14ac:dyDescent="0.25">
      <c r="B29" s="96" t="s">
        <v>66</v>
      </c>
      <c r="M29"/>
    </row>
    <row r="30" spans="2:14" x14ac:dyDescent="0.2">
      <c r="B30" s="97"/>
    </row>
    <row r="31" spans="2:14" x14ac:dyDescent="0.2">
      <c r="B31" s="98"/>
    </row>
    <row r="32" spans="2:14" ht="15" customHeight="1" x14ac:dyDescent="0.2">
      <c r="B32" s="150" t="s">
        <v>106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81"/>
      <c r="M32" s="71"/>
    </row>
    <row r="33" spans="2:12" ht="15" customHeight="1" thickBot="1" x14ac:dyDescent="0.25">
      <c r="B33" s="114" t="s">
        <v>160</v>
      </c>
      <c r="C33" s="114"/>
      <c r="D33" s="114"/>
      <c r="E33" s="114"/>
      <c r="F33" s="114"/>
      <c r="G33" s="114"/>
      <c r="H33" s="114"/>
      <c r="I33" s="114"/>
      <c r="J33" s="114"/>
      <c r="K33" s="114"/>
      <c r="L33" s="73" t="s">
        <v>4</v>
      </c>
    </row>
    <row r="34" spans="2:12" x14ac:dyDescent="0.2">
      <c r="B34" s="159" t="s">
        <v>0</v>
      </c>
      <c r="C34" s="151" t="s">
        <v>39</v>
      </c>
      <c r="D34" s="149" t="s">
        <v>89</v>
      </c>
      <c r="E34" s="123"/>
      <c r="F34" s="123"/>
      <c r="G34" s="123"/>
      <c r="H34" s="123"/>
      <c r="I34" s="124"/>
      <c r="J34" s="123" t="s">
        <v>85</v>
      </c>
      <c r="K34" s="123"/>
      <c r="L34" s="124"/>
    </row>
    <row r="35" spans="2:12" ht="15" customHeight="1" thickBot="1" x14ac:dyDescent="0.25">
      <c r="B35" s="160"/>
      <c r="C35" s="152"/>
      <c r="D35" s="125" t="s">
        <v>90</v>
      </c>
      <c r="E35" s="121"/>
      <c r="F35" s="121"/>
      <c r="G35" s="121"/>
      <c r="H35" s="121"/>
      <c r="I35" s="122"/>
      <c r="J35" s="121" t="s">
        <v>86</v>
      </c>
      <c r="K35" s="121"/>
      <c r="L35" s="122"/>
    </row>
    <row r="36" spans="2:12" ht="15" customHeight="1" x14ac:dyDescent="0.2">
      <c r="B36" s="160"/>
      <c r="C36" s="152"/>
      <c r="D36" s="126">
        <v>2025</v>
      </c>
      <c r="E36" s="127"/>
      <c r="F36" s="126">
        <v>2024</v>
      </c>
      <c r="G36" s="127"/>
      <c r="H36" s="115" t="s">
        <v>5</v>
      </c>
      <c r="I36" s="115" t="s">
        <v>45</v>
      </c>
      <c r="J36" s="115">
        <v>2024</v>
      </c>
      <c r="K36" s="115" t="s">
        <v>91</v>
      </c>
      <c r="L36" s="115" t="s">
        <v>93</v>
      </c>
    </row>
    <row r="37" spans="2:12" ht="14.45" customHeight="1" thickBot="1" x14ac:dyDescent="0.25">
      <c r="B37" s="161" t="s">
        <v>6</v>
      </c>
      <c r="C37" s="157" t="s">
        <v>39</v>
      </c>
      <c r="D37" s="128"/>
      <c r="E37" s="129"/>
      <c r="F37" s="128"/>
      <c r="G37" s="129"/>
      <c r="H37" s="116"/>
      <c r="I37" s="116"/>
      <c r="J37" s="116"/>
      <c r="K37" s="116"/>
      <c r="L37" s="116"/>
    </row>
    <row r="38" spans="2:12" ht="15" customHeight="1" x14ac:dyDescent="0.2">
      <c r="B38" s="161"/>
      <c r="C38" s="157"/>
      <c r="D38" s="4" t="s">
        <v>8</v>
      </c>
      <c r="E38" s="6" t="s">
        <v>2</v>
      </c>
      <c r="F38" s="4" t="s">
        <v>8</v>
      </c>
      <c r="G38" s="6" t="s">
        <v>2</v>
      </c>
      <c r="H38" s="117" t="s">
        <v>9</v>
      </c>
      <c r="I38" s="117" t="s">
        <v>46</v>
      </c>
      <c r="J38" s="117" t="s">
        <v>8</v>
      </c>
      <c r="K38" s="117" t="s">
        <v>92</v>
      </c>
      <c r="L38" s="117" t="s">
        <v>94</v>
      </c>
    </row>
    <row r="39" spans="2:12" ht="14.25" customHeight="1" thickBot="1" x14ac:dyDescent="0.25">
      <c r="B39" s="162"/>
      <c r="C39" s="158"/>
      <c r="D39" s="7" t="s">
        <v>10</v>
      </c>
      <c r="E39" s="8" t="s">
        <v>11</v>
      </c>
      <c r="F39" s="7" t="s">
        <v>10</v>
      </c>
      <c r="G39" s="8" t="s">
        <v>11</v>
      </c>
      <c r="H39" s="118"/>
      <c r="I39" s="118"/>
      <c r="J39" s="118" t="s">
        <v>10</v>
      </c>
      <c r="K39" s="118"/>
      <c r="L39" s="118"/>
    </row>
    <row r="40" spans="2:12" ht="15" thickBot="1" x14ac:dyDescent="0.25">
      <c r="B40" s="74">
        <v>1</v>
      </c>
      <c r="C40" s="75" t="s">
        <v>59</v>
      </c>
      <c r="D40" s="76">
        <v>377</v>
      </c>
      <c r="E40" s="77">
        <v>7.6563769293257519E-2</v>
      </c>
      <c r="F40" s="76">
        <v>429</v>
      </c>
      <c r="G40" s="77">
        <v>9.2496765847347992E-2</v>
      </c>
      <c r="H40" s="78">
        <v>-0.12121212121212122</v>
      </c>
      <c r="I40" s="79">
        <v>2</v>
      </c>
      <c r="J40" s="76">
        <v>721</v>
      </c>
      <c r="K40" s="78">
        <v>-0.47711511789181693</v>
      </c>
      <c r="L40" s="79">
        <v>1</v>
      </c>
    </row>
    <row r="41" spans="2:12" ht="15" thickBot="1" x14ac:dyDescent="0.25">
      <c r="B41" s="80">
        <v>2</v>
      </c>
      <c r="C41" s="81" t="s">
        <v>54</v>
      </c>
      <c r="D41" s="82">
        <v>361</v>
      </c>
      <c r="E41" s="83">
        <v>7.331437855402112E-2</v>
      </c>
      <c r="F41" s="82">
        <v>585</v>
      </c>
      <c r="G41" s="83">
        <v>0.1261319534282018</v>
      </c>
      <c r="H41" s="84">
        <v>-0.38290598290598288</v>
      </c>
      <c r="I41" s="85">
        <v>-1</v>
      </c>
      <c r="J41" s="82">
        <v>705</v>
      </c>
      <c r="K41" s="84">
        <v>-0.48794326241134756</v>
      </c>
      <c r="L41" s="85">
        <v>1</v>
      </c>
    </row>
    <row r="42" spans="2:12" ht="15" thickBot="1" x14ac:dyDescent="0.25">
      <c r="B42" s="74">
        <v>3</v>
      </c>
      <c r="C42" s="75" t="s">
        <v>97</v>
      </c>
      <c r="D42" s="76">
        <v>342</v>
      </c>
      <c r="E42" s="77">
        <v>6.9455727051177904E-2</v>
      </c>
      <c r="F42" s="76">
        <v>212</v>
      </c>
      <c r="G42" s="77">
        <v>4.5709357481673138E-2</v>
      </c>
      <c r="H42" s="78">
        <v>0.6132075471698113</v>
      </c>
      <c r="I42" s="79">
        <v>3</v>
      </c>
      <c r="J42" s="76">
        <v>441</v>
      </c>
      <c r="K42" s="78">
        <v>-0.22448979591836737</v>
      </c>
      <c r="L42" s="79">
        <v>1</v>
      </c>
    </row>
    <row r="43" spans="2:12" ht="15" thickBot="1" x14ac:dyDescent="0.25">
      <c r="B43" s="80">
        <v>4</v>
      </c>
      <c r="C43" s="81" t="s">
        <v>64</v>
      </c>
      <c r="D43" s="82">
        <v>293</v>
      </c>
      <c r="E43" s="83">
        <v>5.9504467912266448E-2</v>
      </c>
      <c r="F43" s="82">
        <v>207</v>
      </c>
      <c r="G43" s="83">
        <v>4.4631306597671408E-2</v>
      </c>
      <c r="H43" s="84">
        <v>0.4154589371980677</v>
      </c>
      <c r="I43" s="85">
        <v>3</v>
      </c>
      <c r="J43" s="82">
        <v>350</v>
      </c>
      <c r="K43" s="84">
        <v>-0.16285714285714281</v>
      </c>
      <c r="L43" s="85">
        <v>2</v>
      </c>
    </row>
    <row r="44" spans="2:12" ht="15" thickBot="1" x14ac:dyDescent="0.25">
      <c r="B44" s="74">
        <v>5</v>
      </c>
      <c r="C44" s="75" t="s">
        <v>103</v>
      </c>
      <c r="D44" s="76">
        <v>267</v>
      </c>
      <c r="E44" s="77">
        <v>5.4224207961007312E-2</v>
      </c>
      <c r="F44" s="76">
        <v>0</v>
      </c>
      <c r="G44" s="77">
        <v>0</v>
      </c>
      <c r="H44" s="78" t="s">
        <v>87</v>
      </c>
      <c r="I44" s="79" t="s">
        <v>87</v>
      </c>
      <c r="J44" s="76">
        <v>239</v>
      </c>
      <c r="K44" s="78">
        <v>0.11715481171548126</v>
      </c>
      <c r="L44" s="79">
        <v>3</v>
      </c>
    </row>
    <row r="45" spans="2:12" ht="15" thickBot="1" x14ac:dyDescent="0.25">
      <c r="B45" s="80">
        <v>6</v>
      </c>
      <c r="C45" s="81" t="s">
        <v>104</v>
      </c>
      <c r="D45" s="82">
        <v>261</v>
      </c>
      <c r="E45" s="83">
        <v>5.3005686433793664E-2</v>
      </c>
      <c r="F45" s="82">
        <v>66</v>
      </c>
      <c r="G45" s="83">
        <v>1.4230271668822769E-2</v>
      </c>
      <c r="H45" s="84">
        <v>2.9545454545454546</v>
      </c>
      <c r="I45" s="85">
        <v>13</v>
      </c>
      <c r="J45" s="82">
        <v>218</v>
      </c>
      <c r="K45" s="84">
        <v>0.19724770642201839</v>
      </c>
      <c r="L45" s="85">
        <v>4</v>
      </c>
    </row>
    <row r="46" spans="2:12" ht="15" thickBot="1" x14ac:dyDescent="0.25">
      <c r="B46" s="74">
        <v>7</v>
      </c>
      <c r="C46" s="75" t="s">
        <v>56</v>
      </c>
      <c r="D46" s="76">
        <v>247</v>
      </c>
      <c r="E46" s="77">
        <v>5.0162469536961816E-2</v>
      </c>
      <c r="F46" s="76">
        <v>251</v>
      </c>
      <c r="G46" s="77">
        <v>5.4118154376886586E-2</v>
      </c>
      <c r="H46" s="78">
        <v>-1.5936254980079667E-2</v>
      </c>
      <c r="I46" s="79">
        <v>-2</v>
      </c>
      <c r="J46" s="76">
        <v>230</v>
      </c>
      <c r="K46" s="78">
        <v>7.3913043478260887E-2</v>
      </c>
      <c r="L46" s="79">
        <v>2</v>
      </c>
    </row>
    <row r="47" spans="2:12" ht="15" thickBot="1" x14ac:dyDescent="0.25">
      <c r="B47" s="80">
        <v>8</v>
      </c>
      <c r="C47" s="81" t="s">
        <v>83</v>
      </c>
      <c r="D47" s="82">
        <v>241</v>
      </c>
      <c r="E47" s="83">
        <v>4.8943948009748175E-2</v>
      </c>
      <c r="F47" s="82">
        <v>463</v>
      </c>
      <c r="G47" s="83">
        <v>9.9827511858559717E-2</v>
      </c>
      <c r="H47" s="84">
        <v>-0.47948164146868255</v>
      </c>
      <c r="I47" s="85">
        <v>-6</v>
      </c>
      <c r="J47" s="82">
        <v>362</v>
      </c>
      <c r="K47" s="84">
        <v>-0.33425414364640882</v>
      </c>
      <c r="L47" s="85">
        <v>-3</v>
      </c>
    </row>
    <row r="48" spans="2:12" ht="15" thickBot="1" x14ac:dyDescent="0.25">
      <c r="B48" s="74">
        <v>9</v>
      </c>
      <c r="C48" s="75" t="s">
        <v>55</v>
      </c>
      <c r="D48" s="76">
        <v>232</v>
      </c>
      <c r="E48" s="77">
        <v>4.7116165718927704E-2</v>
      </c>
      <c r="F48" s="76">
        <v>297</v>
      </c>
      <c r="G48" s="77">
        <v>6.4036222509702465E-2</v>
      </c>
      <c r="H48" s="78">
        <v>-0.21885521885521886</v>
      </c>
      <c r="I48" s="79">
        <v>-5</v>
      </c>
      <c r="J48" s="76">
        <v>813</v>
      </c>
      <c r="K48" s="78">
        <v>-0.71463714637146369</v>
      </c>
      <c r="L48" s="79">
        <v>-8</v>
      </c>
    </row>
    <row r="49" spans="2:12" ht="15" thickBot="1" x14ac:dyDescent="0.25">
      <c r="B49" s="80">
        <v>10</v>
      </c>
      <c r="C49" s="81" t="s">
        <v>98</v>
      </c>
      <c r="D49" s="82">
        <v>170</v>
      </c>
      <c r="E49" s="83">
        <v>3.452477660438668E-2</v>
      </c>
      <c r="F49" s="82">
        <v>171</v>
      </c>
      <c r="G49" s="83">
        <v>3.6869340232858989E-2</v>
      </c>
      <c r="H49" s="84">
        <v>-5.8479532163743242E-3</v>
      </c>
      <c r="I49" s="85">
        <v>-2</v>
      </c>
      <c r="J49" s="82">
        <v>197</v>
      </c>
      <c r="K49" s="84">
        <v>-0.13705583756345174</v>
      </c>
      <c r="L49" s="85">
        <v>2</v>
      </c>
    </row>
    <row r="50" spans="2:12" ht="15" thickBot="1" x14ac:dyDescent="0.25">
      <c r="B50" s="153" t="s">
        <v>57</v>
      </c>
      <c r="C50" s="154"/>
      <c r="D50" s="86">
        <f>SUM(D40:D49)</f>
        <v>2791</v>
      </c>
      <c r="E50" s="87">
        <f>D50/D52</f>
        <v>0.56681559707554829</v>
      </c>
      <c r="F50" s="86">
        <f>SUM(F40:F49)</f>
        <v>2681</v>
      </c>
      <c r="G50" s="87">
        <f>F50/F52</f>
        <v>0.57805088400172489</v>
      </c>
      <c r="H50" s="88">
        <f>D50/F50-1</f>
        <v>4.1029466616933963E-2</v>
      </c>
      <c r="I50" s="89"/>
      <c r="J50" s="86">
        <f>SUM(J40:J49)</f>
        <v>4276</v>
      </c>
      <c r="K50" s="87">
        <f>D50/J50-1</f>
        <v>-0.34728718428437788</v>
      </c>
      <c r="L50" s="86"/>
    </row>
    <row r="51" spans="2:12" ht="15" thickBot="1" x14ac:dyDescent="0.25">
      <c r="B51" s="153" t="s">
        <v>12</v>
      </c>
      <c r="C51" s="154"/>
      <c r="D51" s="86">
        <f>D52-D50</f>
        <v>2133</v>
      </c>
      <c r="E51" s="87">
        <f>D51/D52</f>
        <v>0.43318440292445165</v>
      </c>
      <c r="F51" s="86">
        <f>F52-F50</f>
        <v>1957</v>
      </c>
      <c r="G51" s="87">
        <f>F51/F52</f>
        <v>0.42194911599827511</v>
      </c>
      <c r="H51" s="88">
        <f>D51/F51-1</f>
        <v>8.9933571793561651E-2</v>
      </c>
      <c r="I51" s="90"/>
      <c r="J51" s="86">
        <f>J52-SUM(J40:J49)</f>
        <v>2774</v>
      </c>
      <c r="K51" s="88">
        <f>D51/J51-1</f>
        <v>-0.2310742609949531</v>
      </c>
      <c r="L51" s="99"/>
    </row>
    <row r="52" spans="2:12" ht="15" thickBot="1" x14ac:dyDescent="0.25">
      <c r="B52" s="155" t="s">
        <v>34</v>
      </c>
      <c r="C52" s="156"/>
      <c r="D52" s="91">
        <v>4924</v>
      </c>
      <c r="E52" s="92">
        <v>1</v>
      </c>
      <c r="F52" s="91">
        <v>4638</v>
      </c>
      <c r="G52" s="92">
        <v>1</v>
      </c>
      <c r="H52" s="93">
        <v>6.1664510564898745E-2</v>
      </c>
      <c r="I52" s="94"/>
      <c r="J52" s="91">
        <v>7050</v>
      </c>
      <c r="K52" s="93">
        <v>-0.3015602836879433</v>
      </c>
      <c r="L52" s="91"/>
    </row>
    <row r="53" spans="2:12" x14ac:dyDescent="0.2">
      <c r="B53" s="95" t="s">
        <v>67</v>
      </c>
    </row>
    <row r="54" spans="2:12" x14ac:dyDescent="0.2">
      <c r="B54" s="96" t="s">
        <v>66</v>
      </c>
    </row>
    <row r="62" spans="2:12" ht="15" customHeight="1" x14ac:dyDescent="0.2"/>
    <row r="64" spans="2:12" ht="15" customHeight="1" x14ac:dyDescent="0.2"/>
  </sheetData>
  <mergeCells count="50">
    <mergeCell ref="B33:K33"/>
    <mergeCell ref="B32:K32"/>
    <mergeCell ref="B51:C51"/>
    <mergeCell ref="B52:C52"/>
    <mergeCell ref="J38:J39"/>
    <mergeCell ref="K38:K39"/>
    <mergeCell ref="L38:L39"/>
    <mergeCell ref="B50:C50"/>
    <mergeCell ref="B37:B39"/>
    <mergeCell ref="C37:C39"/>
    <mergeCell ref="H38:H39"/>
    <mergeCell ref="I38:I39"/>
    <mergeCell ref="B34:B36"/>
    <mergeCell ref="C34:C36"/>
    <mergeCell ref="D34:I34"/>
    <mergeCell ref="J34:L34"/>
    <mergeCell ref="L36:L37"/>
    <mergeCell ref="D35:I35"/>
    <mergeCell ref="J35:L35"/>
    <mergeCell ref="D36:E37"/>
    <mergeCell ref="F36:G37"/>
    <mergeCell ref="H36:H37"/>
    <mergeCell ref="I36:I37"/>
    <mergeCell ref="J36:J37"/>
    <mergeCell ref="K36:K37"/>
    <mergeCell ref="B26:C26"/>
    <mergeCell ref="B27:C27"/>
    <mergeCell ref="K8:K9"/>
    <mergeCell ref="L8:L9"/>
    <mergeCell ref="B25:C25"/>
    <mergeCell ref="B7:B9"/>
    <mergeCell ref="C7:C9"/>
    <mergeCell ref="H8:H9"/>
    <mergeCell ref="I8:I9"/>
    <mergeCell ref="J8:J9"/>
    <mergeCell ref="B4:B6"/>
    <mergeCell ref="C4:C6"/>
    <mergeCell ref="D4:I4"/>
    <mergeCell ref="J4:L4"/>
    <mergeCell ref="D5:I5"/>
    <mergeCell ref="J5:L5"/>
    <mergeCell ref="D6:E7"/>
    <mergeCell ref="F6:G7"/>
    <mergeCell ref="H6:H7"/>
    <mergeCell ref="I6:I7"/>
    <mergeCell ref="J6:J7"/>
    <mergeCell ref="K6:K7"/>
    <mergeCell ref="L6:L7"/>
    <mergeCell ref="B3:K3"/>
    <mergeCell ref="B2:K2"/>
  </mergeCells>
  <conditionalFormatting sqref="D10:H24">
    <cfRule type="cellIs" dxfId="18" priority="8" operator="equal">
      <formula>0</formula>
    </cfRule>
  </conditionalFormatting>
  <conditionalFormatting sqref="D40:H49">
    <cfRule type="cellIs" dxfId="17" priority="20" operator="equal">
      <formula>0</formula>
    </cfRule>
  </conditionalFormatting>
  <conditionalFormatting sqref="H10:H26">
    <cfRule type="cellIs" dxfId="16" priority="1" operator="lessThan">
      <formula>0</formula>
    </cfRule>
  </conditionalFormatting>
  <conditionalFormatting sqref="H40:H51">
    <cfRule type="cellIs" dxfId="15" priority="15" operator="lessThan">
      <formula>0</formula>
    </cfRule>
  </conditionalFormatting>
  <conditionalFormatting sqref="I10:I24">
    <cfRule type="cellIs" dxfId="14" priority="7" operator="lessThan">
      <formula>0</formula>
    </cfRule>
  </conditionalFormatting>
  <conditionalFormatting sqref="I40:I49">
    <cfRule type="cellIs" dxfId="13" priority="21" operator="lessThan">
      <formula>0</formula>
    </cfRule>
    <cfRule type="cellIs" dxfId="12" priority="22" operator="equal">
      <formula>0</formula>
    </cfRule>
    <cfRule type="cellIs" dxfId="11" priority="23" operator="greaterThan">
      <formula>0</formula>
    </cfRule>
  </conditionalFormatting>
  <conditionalFormatting sqref="J10:K24">
    <cfRule type="cellIs" dxfId="10" priority="6" operator="equal">
      <formula>0</formula>
    </cfRule>
  </conditionalFormatting>
  <conditionalFormatting sqref="J40:K49">
    <cfRule type="cellIs" dxfId="9" priority="19" operator="equal">
      <formula>0</formula>
    </cfRule>
  </conditionalFormatting>
  <conditionalFormatting sqref="K51">
    <cfRule type="cellIs" dxfId="8" priority="14" operator="lessThan">
      <formula>0</formula>
    </cfRule>
  </conditionalFormatting>
  <conditionalFormatting sqref="K10:L24">
    <cfRule type="cellIs" dxfId="7" priority="5" operator="lessThan">
      <formula>0</formula>
    </cfRule>
  </conditionalFormatting>
  <conditionalFormatting sqref="K40:L49">
    <cfRule type="cellIs" dxfId="6" priority="16" operator="lessThan">
      <formula>0</formula>
    </cfRule>
  </conditionalFormatting>
  <conditionalFormatting sqref="L10:L24">
    <cfRule type="cellIs" dxfId="5" priority="4" operator="equal">
      <formula>0</formula>
    </cfRule>
  </conditionalFormatting>
  <conditionalFormatting sqref="L40:L49">
    <cfRule type="cellIs" dxfId="4" priority="17" operator="equal">
      <formula>0</formula>
    </cfRule>
    <cfRule type="cellIs" dxfId="3" priority="1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J35"/>
  <sheetViews>
    <sheetView showGridLines="0" workbookViewId="0"/>
  </sheetViews>
  <sheetFormatPr defaultColWidth="9.140625" defaultRowHeight="14.25" x14ac:dyDescent="0.2"/>
  <cols>
    <col min="1" max="1" width="1.85546875" style="28" customWidth="1"/>
    <col min="2" max="2" width="8.140625" style="28" customWidth="1"/>
    <col min="3" max="3" width="16" style="28" customWidth="1"/>
    <col min="4" max="4" width="12.7109375" style="28" customWidth="1"/>
    <col min="5" max="5" width="8.85546875" style="28" customWidth="1"/>
    <col min="6" max="6" width="12.7109375" style="28" customWidth="1"/>
    <col min="7" max="8" width="8.85546875" style="28" customWidth="1"/>
    <col min="9" max="9" width="12.7109375" style="28" customWidth="1"/>
    <col min="10" max="10" width="9.85546875" style="28" customWidth="1"/>
    <col min="11" max="16384" width="9.140625" style="28"/>
  </cols>
  <sheetData>
    <row r="1" spans="2:10" x14ac:dyDescent="0.2">
      <c r="B1" s="28" t="s">
        <v>3</v>
      </c>
      <c r="D1" s="26"/>
      <c r="J1" s="39">
        <v>45693</v>
      </c>
    </row>
    <row r="2" spans="2:10" ht="14.45" customHeight="1" x14ac:dyDescent="0.2">
      <c r="B2" s="113" t="s">
        <v>14</v>
      </c>
      <c r="C2" s="113"/>
      <c r="D2" s="113"/>
      <c r="E2" s="113"/>
      <c r="F2" s="113"/>
      <c r="G2" s="113"/>
      <c r="H2" s="113"/>
      <c r="I2" s="113"/>
      <c r="J2" s="113"/>
    </row>
    <row r="3" spans="2:10" ht="14.45" customHeight="1" x14ac:dyDescent="0.2">
      <c r="B3" s="114" t="s">
        <v>15</v>
      </c>
      <c r="C3" s="114"/>
      <c r="D3" s="114"/>
      <c r="E3" s="114"/>
      <c r="F3" s="114"/>
      <c r="G3" s="114"/>
      <c r="H3" s="114"/>
      <c r="I3" s="114"/>
      <c r="J3" s="114"/>
    </row>
    <row r="4" spans="2:10" ht="14.45" customHeight="1" thickBot="1" x14ac:dyDescent="0.25">
      <c r="B4" s="2"/>
      <c r="C4" s="2"/>
      <c r="D4" s="2"/>
      <c r="E4" s="2"/>
      <c r="F4" s="2"/>
      <c r="G4" s="2"/>
      <c r="H4" s="2"/>
      <c r="I4" s="2"/>
      <c r="J4" s="2"/>
    </row>
    <row r="5" spans="2:10" ht="14.45" customHeight="1" x14ac:dyDescent="0.2">
      <c r="B5" s="134" t="s">
        <v>0</v>
      </c>
      <c r="C5" s="136" t="s">
        <v>1</v>
      </c>
      <c r="D5" s="149" t="s">
        <v>89</v>
      </c>
      <c r="E5" s="123"/>
      <c r="F5" s="123"/>
      <c r="G5" s="123"/>
      <c r="H5" s="139"/>
      <c r="I5" s="138" t="s">
        <v>85</v>
      </c>
      <c r="J5" s="139"/>
    </row>
    <row r="6" spans="2:10" ht="14.45" customHeight="1" thickBot="1" x14ac:dyDescent="0.25">
      <c r="B6" s="135"/>
      <c r="C6" s="137"/>
      <c r="D6" s="125" t="s">
        <v>90</v>
      </c>
      <c r="E6" s="121"/>
      <c r="F6" s="121"/>
      <c r="G6" s="121"/>
      <c r="H6" s="165"/>
      <c r="I6" s="166" t="s">
        <v>86</v>
      </c>
      <c r="J6" s="165"/>
    </row>
    <row r="7" spans="2:10" ht="14.45" customHeight="1" x14ac:dyDescent="0.2">
      <c r="B7" s="135"/>
      <c r="C7" s="137"/>
      <c r="D7" s="126">
        <v>2025</v>
      </c>
      <c r="E7" s="127"/>
      <c r="F7" s="126">
        <v>2024</v>
      </c>
      <c r="G7" s="127"/>
      <c r="H7" s="115" t="s">
        <v>5</v>
      </c>
      <c r="I7" s="144">
        <v>2023</v>
      </c>
      <c r="J7" s="144" t="s">
        <v>91</v>
      </c>
    </row>
    <row r="8" spans="2:10" ht="14.45" customHeight="1" thickBot="1" x14ac:dyDescent="0.25">
      <c r="B8" s="132" t="s">
        <v>6</v>
      </c>
      <c r="C8" s="130" t="s">
        <v>7</v>
      </c>
      <c r="D8" s="163"/>
      <c r="E8" s="164"/>
      <c r="F8" s="163"/>
      <c r="G8" s="164"/>
      <c r="H8" s="116"/>
      <c r="I8" s="145"/>
      <c r="J8" s="145"/>
    </row>
    <row r="9" spans="2:10" ht="14.45" customHeight="1" x14ac:dyDescent="0.2">
      <c r="B9" s="132"/>
      <c r="C9" s="130"/>
      <c r="D9" s="4" t="s">
        <v>8</v>
      </c>
      <c r="E9" s="6" t="s">
        <v>2</v>
      </c>
      <c r="F9" s="4" t="s">
        <v>8</v>
      </c>
      <c r="G9" s="6" t="s">
        <v>2</v>
      </c>
      <c r="H9" s="117" t="s">
        <v>9</v>
      </c>
      <c r="I9" s="5" t="s">
        <v>8</v>
      </c>
      <c r="J9" s="142" t="s">
        <v>92</v>
      </c>
    </row>
    <row r="10" spans="2:10" ht="14.45" customHeight="1" thickBot="1" x14ac:dyDescent="0.25">
      <c r="B10" s="133"/>
      <c r="C10" s="131"/>
      <c r="D10" s="7" t="s">
        <v>10</v>
      </c>
      <c r="E10" s="8" t="s">
        <v>11</v>
      </c>
      <c r="F10" s="7" t="s">
        <v>10</v>
      </c>
      <c r="G10" s="8" t="s">
        <v>11</v>
      </c>
      <c r="H10" s="118"/>
      <c r="I10" s="9" t="s">
        <v>10</v>
      </c>
      <c r="J10" s="143"/>
    </row>
    <row r="11" spans="2:10" ht="14.45" customHeight="1" thickBot="1" x14ac:dyDescent="0.25">
      <c r="B11" s="10">
        <v>1</v>
      </c>
      <c r="C11" s="11" t="s">
        <v>19</v>
      </c>
      <c r="D11" s="12">
        <v>9796</v>
      </c>
      <c r="E11" s="13">
        <v>0.19921906776214104</v>
      </c>
      <c r="F11" s="12">
        <v>10341</v>
      </c>
      <c r="G11" s="13">
        <v>0.21800817978665094</v>
      </c>
      <c r="H11" s="14">
        <v>-5.2702833381684577E-2</v>
      </c>
      <c r="I11" s="12">
        <v>11733</v>
      </c>
      <c r="J11" s="14">
        <v>-0.1650899173271968</v>
      </c>
    </row>
    <row r="12" spans="2:10" ht="14.45" customHeight="1" thickBot="1" x14ac:dyDescent="0.25">
      <c r="B12" s="15">
        <v>2</v>
      </c>
      <c r="C12" s="16" t="s">
        <v>17</v>
      </c>
      <c r="D12" s="17">
        <v>4095</v>
      </c>
      <c r="E12" s="18">
        <v>8.3279101927926466E-2</v>
      </c>
      <c r="F12" s="17">
        <v>4020</v>
      </c>
      <c r="G12" s="18">
        <v>8.4749335919382718E-2</v>
      </c>
      <c r="H12" s="19">
        <v>1.8656716417910557E-2</v>
      </c>
      <c r="I12" s="17">
        <v>6949</v>
      </c>
      <c r="J12" s="19">
        <v>-0.41070657648582531</v>
      </c>
    </row>
    <row r="13" spans="2:10" ht="14.45" customHeight="1" thickBot="1" x14ac:dyDescent="0.25">
      <c r="B13" s="10">
        <v>3</v>
      </c>
      <c r="C13" s="11" t="s">
        <v>18</v>
      </c>
      <c r="D13" s="12">
        <v>4077</v>
      </c>
      <c r="E13" s="13">
        <v>8.2913039941430081E-2</v>
      </c>
      <c r="F13" s="12">
        <v>2406</v>
      </c>
      <c r="G13" s="13">
        <v>5.0723110005481298E-2</v>
      </c>
      <c r="H13" s="14">
        <v>0.69451371571072329</v>
      </c>
      <c r="I13" s="12">
        <v>4866</v>
      </c>
      <c r="J13" s="14">
        <v>-0.16214549938347722</v>
      </c>
    </row>
    <row r="14" spans="2:10" ht="14.45" customHeight="1" thickBot="1" x14ac:dyDescent="0.25">
      <c r="B14" s="15">
        <v>4</v>
      </c>
      <c r="C14" s="16" t="s">
        <v>22</v>
      </c>
      <c r="D14" s="17">
        <v>2914</v>
      </c>
      <c r="E14" s="18">
        <v>5.9261368258358413E-2</v>
      </c>
      <c r="F14" s="17">
        <v>3066</v>
      </c>
      <c r="G14" s="18">
        <v>6.4637180081797863E-2</v>
      </c>
      <c r="H14" s="19">
        <v>-4.9575994781474231E-2</v>
      </c>
      <c r="I14" s="17">
        <v>3007</v>
      </c>
      <c r="J14" s="19">
        <v>-3.0927835051546393E-2</v>
      </c>
    </row>
    <row r="15" spans="2:10" ht="14.45" customHeight="1" thickBot="1" x14ac:dyDescent="0.25">
      <c r="B15" s="10">
        <v>5</v>
      </c>
      <c r="C15" s="11" t="s">
        <v>23</v>
      </c>
      <c r="D15" s="12">
        <v>2611</v>
      </c>
      <c r="E15" s="13">
        <v>5.3099324819002681E-2</v>
      </c>
      <c r="F15" s="12">
        <v>2501</v>
      </c>
      <c r="G15" s="13">
        <v>5.2725892819496564E-2</v>
      </c>
      <c r="H15" s="14">
        <v>4.3982407037185034E-2</v>
      </c>
      <c r="I15" s="12">
        <v>2898</v>
      </c>
      <c r="J15" s="14">
        <v>-9.9033816425120769E-2</v>
      </c>
    </row>
    <row r="16" spans="2:10" ht="14.45" customHeight="1" thickBot="1" x14ac:dyDescent="0.25">
      <c r="B16" s="15">
        <v>6</v>
      </c>
      <c r="C16" s="16" t="s">
        <v>31</v>
      </c>
      <c r="D16" s="17">
        <v>2480</v>
      </c>
      <c r="E16" s="18">
        <v>5.043520702839014E-2</v>
      </c>
      <c r="F16" s="17">
        <v>2253</v>
      </c>
      <c r="G16" s="18">
        <v>4.7497575578698825E-2</v>
      </c>
      <c r="H16" s="19">
        <v>0.10075454948956941</v>
      </c>
      <c r="I16" s="17">
        <v>3829</v>
      </c>
      <c r="J16" s="19">
        <v>-0.35231130843562286</v>
      </c>
    </row>
    <row r="17" spans="2:10" ht="14.45" customHeight="1" thickBot="1" x14ac:dyDescent="0.25">
      <c r="B17" s="10">
        <v>7</v>
      </c>
      <c r="C17" s="11" t="s">
        <v>32</v>
      </c>
      <c r="D17" s="12">
        <v>2444</v>
      </c>
      <c r="E17" s="13">
        <v>4.9703083055397383E-2</v>
      </c>
      <c r="F17" s="12">
        <v>2345</v>
      </c>
      <c r="G17" s="13">
        <v>4.9437112619639921E-2</v>
      </c>
      <c r="H17" s="14">
        <v>4.2217484008528761E-2</v>
      </c>
      <c r="I17" s="12">
        <v>2851</v>
      </c>
      <c r="J17" s="14">
        <v>-0.14275692739389689</v>
      </c>
    </row>
    <row r="18" spans="2:10" ht="14.45" customHeight="1" thickBot="1" x14ac:dyDescent="0.25">
      <c r="B18" s="15">
        <v>8</v>
      </c>
      <c r="C18" s="16" t="s">
        <v>21</v>
      </c>
      <c r="D18" s="17">
        <v>2147</v>
      </c>
      <c r="E18" s="18">
        <v>4.3663060278207107E-2</v>
      </c>
      <c r="F18" s="17">
        <v>1504</v>
      </c>
      <c r="G18" s="18">
        <v>3.1707214234515328E-2</v>
      </c>
      <c r="H18" s="19">
        <v>0.42752659574468077</v>
      </c>
      <c r="I18" s="17">
        <v>1912</v>
      </c>
      <c r="J18" s="19">
        <v>0.122907949790795</v>
      </c>
    </row>
    <row r="19" spans="2:10" ht="14.45" customHeight="1" thickBot="1" x14ac:dyDescent="0.25">
      <c r="B19" s="10">
        <v>9</v>
      </c>
      <c r="C19" s="11" t="s">
        <v>61</v>
      </c>
      <c r="D19" s="12">
        <v>2046</v>
      </c>
      <c r="E19" s="13">
        <v>4.1609045798421868E-2</v>
      </c>
      <c r="F19" s="12">
        <v>1268</v>
      </c>
      <c r="G19" s="13">
        <v>2.6731880086014251E-2</v>
      </c>
      <c r="H19" s="14">
        <v>0.61356466876971605</v>
      </c>
      <c r="I19" s="12">
        <v>1644</v>
      </c>
      <c r="J19" s="14">
        <v>0.24452554744525545</v>
      </c>
    </row>
    <row r="20" spans="2:10" ht="14.45" customHeight="1" thickBot="1" x14ac:dyDescent="0.25">
      <c r="B20" s="15">
        <v>10</v>
      </c>
      <c r="C20" s="16" t="s">
        <v>16</v>
      </c>
      <c r="D20" s="17">
        <v>1762</v>
      </c>
      <c r="E20" s="18">
        <v>3.5833401122590092E-2</v>
      </c>
      <c r="F20" s="17">
        <v>2406</v>
      </c>
      <c r="G20" s="18">
        <v>5.0723110005481298E-2</v>
      </c>
      <c r="H20" s="19">
        <v>-0.26766417290108058</v>
      </c>
      <c r="I20" s="17">
        <v>2460</v>
      </c>
      <c r="J20" s="19">
        <v>-0.28373983739837394</v>
      </c>
    </row>
    <row r="21" spans="2:10" ht="14.45" customHeight="1" thickBot="1" x14ac:dyDescent="0.25">
      <c r="B21" s="10">
        <v>11</v>
      </c>
      <c r="C21" s="11" t="s">
        <v>24</v>
      </c>
      <c r="D21" s="12">
        <v>1691</v>
      </c>
      <c r="E21" s="13">
        <v>3.4389489953632148E-2</v>
      </c>
      <c r="F21" s="12">
        <v>2429</v>
      </c>
      <c r="G21" s="13">
        <v>5.1207994265716573E-2</v>
      </c>
      <c r="H21" s="14">
        <v>-0.30382873610539318</v>
      </c>
      <c r="I21" s="12">
        <v>4083</v>
      </c>
      <c r="J21" s="14">
        <v>-0.58584374234631398</v>
      </c>
    </row>
    <row r="22" spans="2:10" ht="14.45" customHeight="1" thickBot="1" x14ac:dyDescent="0.25">
      <c r="B22" s="15">
        <v>12</v>
      </c>
      <c r="C22" s="16" t="s">
        <v>29</v>
      </c>
      <c r="D22" s="17">
        <v>1216</v>
      </c>
      <c r="E22" s="18">
        <v>2.472952086553323E-2</v>
      </c>
      <c r="F22" s="17">
        <v>1395</v>
      </c>
      <c r="G22" s="18">
        <v>2.9409284479487287E-2</v>
      </c>
      <c r="H22" s="19">
        <v>-0.12831541218637987</v>
      </c>
      <c r="I22" s="17">
        <v>2619</v>
      </c>
      <c r="J22" s="19">
        <v>-0.53570064910271098</v>
      </c>
    </row>
    <row r="23" spans="2:10" ht="14.45" customHeight="1" thickBot="1" x14ac:dyDescent="0.25">
      <c r="B23" s="10">
        <v>13</v>
      </c>
      <c r="C23" s="11" t="s">
        <v>95</v>
      </c>
      <c r="D23" s="12">
        <v>1099</v>
      </c>
      <c r="E23" s="13">
        <v>2.2350117953306759E-2</v>
      </c>
      <c r="F23" s="12">
        <v>1029</v>
      </c>
      <c r="G23" s="13">
        <v>2.169330016443901E-2</v>
      </c>
      <c r="H23" s="14">
        <v>6.8027210884353817E-2</v>
      </c>
      <c r="I23" s="12">
        <v>1006</v>
      </c>
      <c r="J23" s="14">
        <v>9.244532803180916E-2</v>
      </c>
    </row>
    <row r="24" spans="2:10" ht="14.45" customHeight="1" thickBot="1" x14ac:dyDescent="0.25">
      <c r="B24" s="15">
        <v>14</v>
      </c>
      <c r="C24" s="16" t="s">
        <v>109</v>
      </c>
      <c r="D24" s="17">
        <v>985</v>
      </c>
      <c r="E24" s="18">
        <v>2.0031725372163019E-2</v>
      </c>
      <c r="F24" s="17">
        <v>152</v>
      </c>
      <c r="G24" s="18">
        <v>3.2044525024244215E-3</v>
      </c>
      <c r="H24" s="19">
        <v>5.4802631578947372</v>
      </c>
      <c r="I24" s="17">
        <v>916</v>
      </c>
      <c r="J24" s="19">
        <v>7.5327510917030605E-2</v>
      </c>
    </row>
    <row r="25" spans="2:10" ht="14.45" customHeight="1" thickBot="1" x14ac:dyDescent="0.25">
      <c r="B25" s="10">
        <v>15</v>
      </c>
      <c r="C25" s="11" t="s">
        <v>33</v>
      </c>
      <c r="D25" s="12">
        <v>953</v>
      </c>
      <c r="E25" s="13">
        <v>1.9380948507280567E-2</v>
      </c>
      <c r="F25" s="12">
        <v>1084</v>
      </c>
      <c r="G25" s="13">
        <v>2.2852806004132056E-2</v>
      </c>
      <c r="H25" s="14">
        <v>-0.12084870848708484</v>
      </c>
      <c r="I25" s="12">
        <v>942</v>
      </c>
      <c r="J25" s="14">
        <v>1.1677282377919429E-2</v>
      </c>
    </row>
    <row r="26" spans="2:10" ht="14.45" customHeight="1" thickBot="1" x14ac:dyDescent="0.25">
      <c r="B26" s="15">
        <v>16</v>
      </c>
      <c r="C26" s="16" t="s">
        <v>27</v>
      </c>
      <c r="D26" s="17">
        <v>913</v>
      </c>
      <c r="E26" s="18">
        <v>1.8567477426177498E-2</v>
      </c>
      <c r="F26" s="17">
        <v>1140</v>
      </c>
      <c r="G26" s="18">
        <v>2.403339376818316E-2</v>
      </c>
      <c r="H26" s="19">
        <v>-0.19912280701754381</v>
      </c>
      <c r="I26" s="17">
        <v>1049</v>
      </c>
      <c r="J26" s="19">
        <v>-0.12964728312678742</v>
      </c>
    </row>
    <row r="27" spans="2:10" ht="14.45" customHeight="1" thickBot="1" x14ac:dyDescent="0.25">
      <c r="B27" s="10">
        <v>17</v>
      </c>
      <c r="C27" s="11" t="s">
        <v>30</v>
      </c>
      <c r="D27" s="12">
        <v>722</v>
      </c>
      <c r="E27" s="13">
        <v>1.4683153013910355E-2</v>
      </c>
      <c r="F27" s="12">
        <v>924</v>
      </c>
      <c r="G27" s="13">
        <v>1.9479698106843194E-2</v>
      </c>
      <c r="H27" s="14">
        <v>-0.2186147186147186</v>
      </c>
      <c r="I27" s="12">
        <v>795</v>
      </c>
      <c r="J27" s="14">
        <v>-9.1823899371069162E-2</v>
      </c>
    </row>
    <row r="28" spans="2:10" ht="14.45" customHeight="1" thickBot="1" x14ac:dyDescent="0.25">
      <c r="B28" s="15">
        <v>18</v>
      </c>
      <c r="C28" s="16" t="s">
        <v>20</v>
      </c>
      <c r="D28" s="17">
        <v>709</v>
      </c>
      <c r="E28" s="18">
        <v>1.4418774912551859E-2</v>
      </c>
      <c r="F28" s="17">
        <v>1080</v>
      </c>
      <c r="G28" s="18">
        <v>2.2768478306699834E-2</v>
      </c>
      <c r="H28" s="19">
        <v>-0.34351851851851856</v>
      </c>
      <c r="I28" s="17">
        <v>1066</v>
      </c>
      <c r="J28" s="19">
        <v>-0.33489681050656661</v>
      </c>
    </row>
    <row r="29" spans="2:10" ht="14.45" customHeight="1" thickBot="1" x14ac:dyDescent="0.25">
      <c r="B29" s="10">
        <v>19</v>
      </c>
      <c r="C29" s="11" t="s">
        <v>25</v>
      </c>
      <c r="D29" s="12">
        <v>698</v>
      </c>
      <c r="E29" s="13">
        <v>1.4195070365248516E-2</v>
      </c>
      <c r="F29" s="12">
        <v>643</v>
      </c>
      <c r="G29" s="13">
        <v>1.3555677362229625E-2</v>
      </c>
      <c r="H29" s="14">
        <v>8.5536547433903598E-2</v>
      </c>
      <c r="I29" s="12">
        <v>925</v>
      </c>
      <c r="J29" s="14">
        <v>-0.24540540540540545</v>
      </c>
    </row>
    <row r="30" spans="2:10" ht="14.45" customHeight="1" thickBot="1" x14ac:dyDescent="0.25">
      <c r="B30" s="15">
        <v>20</v>
      </c>
      <c r="C30" s="16" t="s">
        <v>28</v>
      </c>
      <c r="D30" s="17">
        <v>696</v>
      </c>
      <c r="E30" s="18">
        <v>1.4154396811193362E-2</v>
      </c>
      <c r="F30" s="17">
        <v>788</v>
      </c>
      <c r="G30" s="18">
        <v>1.6612556394147659E-2</v>
      </c>
      <c r="H30" s="19">
        <v>-0.11675126903553301</v>
      </c>
      <c r="I30" s="17">
        <v>677</v>
      </c>
      <c r="J30" s="19">
        <v>2.8064992614475592E-2</v>
      </c>
    </row>
    <row r="31" spans="2:10" ht="14.45" customHeight="1" thickBot="1" x14ac:dyDescent="0.25">
      <c r="B31" s="119" t="s">
        <v>40</v>
      </c>
      <c r="C31" s="120"/>
      <c r="D31" s="20">
        <f>SUM(D11:D30)</f>
        <v>44054</v>
      </c>
      <c r="E31" s="21">
        <f>D31/D33</f>
        <v>0.8959163751728626</v>
      </c>
      <c r="F31" s="20">
        <f>SUM(F11:F30)</f>
        <v>42774</v>
      </c>
      <c r="G31" s="21">
        <f>F31/F33</f>
        <v>0.90175823249146181</v>
      </c>
      <c r="H31" s="22">
        <f>D31/F31-1</f>
        <v>2.9924720624678436E-2</v>
      </c>
      <c r="I31" s="20">
        <f>SUM(I11:I30)</f>
        <v>56227</v>
      </c>
      <c r="J31" s="21">
        <f>D31/I31-1</f>
        <v>-0.21649741227524144</v>
      </c>
    </row>
    <row r="32" spans="2:10" ht="14.45" customHeight="1" thickBot="1" x14ac:dyDescent="0.25">
      <c r="B32" s="119" t="s">
        <v>12</v>
      </c>
      <c r="C32" s="120"/>
      <c r="D32" s="20">
        <f>D33-SUM(D11:D30)</f>
        <v>5118</v>
      </c>
      <c r="E32" s="21">
        <f>D32/D33</f>
        <v>0.1040836248271374</v>
      </c>
      <c r="F32" s="20">
        <f>F33-SUM(F11:F30)</f>
        <v>4660</v>
      </c>
      <c r="G32" s="21">
        <f>F32/F33</f>
        <v>9.8241767508538178E-2</v>
      </c>
      <c r="H32" s="22">
        <f>D32/F32-1</f>
        <v>9.8283261802575073E-2</v>
      </c>
      <c r="I32" s="20">
        <f>I33-SUM(I11:I30)</f>
        <v>6514</v>
      </c>
      <c r="J32" s="21">
        <f>D32/I32-1</f>
        <v>-0.21430764507215228</v>
      </c>
    </row>
    <row r="33" spans="2:10" ht="14.45" customHeight="1" thickBot="1" x14ac:dyDescent="0.25">
      <c r="B33" s="147" t="s">
        <v>13</v>
      </c>
      <c r="C33" s="148"/>
      <c r="D33" s="23">
        <v>49172</v>
      </c>
      <c r="E33" s="24">
        <v>1</v>
      </c>
      <c r="F33" s="23">
        <v>47434</v>
      </c>
      <c r="G33" s="24">
        <v>0.99999999999999956</v>
      </c>
      <c r="H33" s="25">
        <v>3.6640384534300185E-2</v>
      </c>
      <c r="I33" s="23">
        <v>62741</v>
      </c>
      <c r="J33" s="25">
        <v>-0.21627006263846604</v>
      </c>
    </row>
    <row r="34" spans="2:10" ht="14.45" customHeight="1" x14ac:dyDescent="0.2">
      <c r="B34" s="52" t="s">
        <v>67</v>
      </c>
    </row>
    <row r="35" spans="2:10" x14ac:dyDescent="0.2">
      <c r="B35" s="53" t="s">
        <v>66</v>
      </c>
    </row>
  </sheetData>
  <mergeCells count="20">
    <mergeCell ref="B31:C31"/>
    <mergeCell ref="B32:C32"/>
    <mergeCell ref="B33:C33"/>
    <mergeCell ref="B8:B10"/>
    <mergeCell ref="C8:C10"/>
    <mergeCell ref="J9:J10"/>
    <mergeCell ref="D7:E8"/>
    <mergeCell ref="F7:G8"/>
    <mergeCell ref="H9:H10"/>
    <mergeCell ref="B2:J2"/>
    <mergeCell ref="B3:J3"/>
    <mergeCell ref="H7:H8"/>
    <mergeCell ref="I7:I8"/>
    <mergeCell ref="J7:J8"/>
    <mergeCell ref="B5:B7"/>
    <mergeCell ref="D5:H5"/>
    <mergeCell ref="I5:J5"/>
    <mergeCell ref="C5:C7"/>
    <mergeCell ref="D6:H6"/>
    <mergeCell ref="I6:J6"/>
  </mergeCells>
  <conditionalFormatting sqref="D11:J30">
    <cfRule type="cellIs" dxfId="2" priority="3" operator="equal">
      <formula>0</formula>
    </cfRule>
  </conditionalFormatting>
  <conditionalFormatting sqref="J11:J30 H11:H32">
    <cfRule type="cellIs" dxfId="1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Paliwa_Samochody osobowe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2025-02-05T11:40:28Z</dcterms:modified>
</cp:coreProperties>
</file>