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en_skoroszyt" defaultThemeVersion="124226"/>
  <bookViews>
    <workbookView xWindow="14385" yWindow="-15" windowWidth="14430" windowHeight="11760"/>
  </bookViews>
  <sheets>
    <sheet name="Summary table " sheetId="10" r:id="rId1"/>
    <sheet name="CV&gt;3.5T" sheetId="1" r:id="rId2"/>
    <sheet name="CV&gt;3.5T-Segments1" sheetId="3" r:id="rId3"/>
    <sheet name="CV&gt;3.5T-Segments2" sheetId="9" r:id="rId4"/>
    <sheet name="LCV&lt;=3.5T" sheetId="4" r:id="rId5"/>
    <sheet name="Buses&gt;3.5T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51" i="4" l="1"/>
  <c r="S52" i="4" s="1"/>
  <c r="T52" i="4" s="1"/>
  <c r="Q51" i="4"/>
  <c r="R51" i="4" s="1"/>
  <c r="Q52" i="4" l="1"/>
  <c r="R52" i="4" s="1"/>
  <c r="U51" i="4"/>
  <c r="T51" i="4"/>
  <c r="U52" i="4" l="1"/>
  <c r="J51" i="4"/>
  <c r="J52" i="4" s="1"/>
  <c r="F51" i="4"/>
  <c r="D51" i="4"/>
  <c r="G51" i="4" l="1"/>
  <c r="M26" i="4"/>
  <c r="N26" i="4" s="1"/>
  <c r="K26" i="4"/>
  <c r="L26" i="4" s="1"/>
  <c r="I26" i="4"/>
  <c r="F26" i="4"/>
  <c r="G26" i="4" s="1"/>
  <c r="D26" i="4"/>
  <c r="M25" i="4"/>
  <c r="N25" i="4" s="1"/>
  <c r="K25" i="4"/>
  <c r="L25" i="4" s="1"/>
  <c r="I25" i="4"/>
  <c r="F25" i="4"/>
  <c r="G25" i="4" s="1"/>
  <c r="D25" i="4"/>
  <c r="J25" i="4" l="1"/>
  <c r="J26" i="4"/>
  <c r="H51" i="4"/>
  <c r="O25" i="4"/>
  <c r="O26" i="4"/>
  <c r="D52" i="4"/>
  <c r="E25" i="4"/>
  <c r="E26" i="4"/>
  <c r="E51" i="4"/>
  <c r="K51" i="4" s="1"/>
  <c r="F52" i="4"/>
  <c r="G52" i="4" s="1"/>
  <c r="H25" i="4"/>
  <c r="H26" i="4"/>
  <c r="M16" i="5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18" i="1"/>
  <c r="K18" i="1"/>
  <c r="K19" i="1" s="1"/>
  <c r="I18" i="1"/>
  <c r="I19" i="1" s="1"/>
  <c r="F18" i="1"/>
  <c r="G18" i="1" s="1"/>
  <c r="D18" i="1"/>
  <c r="E18" i="1" s="1"/>
  <c r="H52" i="4" l="1"/>
  <c r="E52" i="4"/>
  <c r="K52" i="4" s="1"/>
  <c r="L18" i="1"/>
  <c r="H15" i="5"/>
  <c r="O18" i="1"/>
  <c r="J16" i="5"/>
  <c r="L19" i="1"/>
  <c r="M19" i="1"/>
  <c r="N19" i="1" s="1"/>
  <c r="N18" i="1"/>
  <c r="O15" i="5"/>
  <c r="D19" i="1"/>
  <c r="E16" i="5"/>
  <c r="E15" i="5"/>
  <c r="F19" i="1"/>
  <c r="G19" i="1" s="1"/>
  <c r="H18" i="1"/>
  <c r="H16" i="5"/>
  <c r="O16" i="5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<sst xmlns="http://schemas.openxmlformats.org/spreadsheetml/2006/main" count="602" uniqueCount="113">
  <si>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</si>
  <si>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</si>
  <si>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</si>
  <si>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</si>
  <si>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</si>
  <si>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</si>
  <si>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</si>
  <si>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</si>
  <si>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</si>
  <si>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</si>
  <si>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</si>
  <si>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</si>
  <si>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</si>
  <si>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</si>
  <si>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</si>
  <si>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</si>
  <si>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</si>
  <si>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</si>
  <si>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</si>
  <si>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</si>
  <si>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</si>
  <si>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</si>
  <si>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</si>
  <si>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</si>
  <si>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</si>
  <si>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</si>
  <si>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</si>
  <si>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</si>
  <si>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</si>
  <si>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</si>
  <si>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</si>
  <si>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</si>
  <si>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</si>
  <si>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</si>
  <si>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</si>
  <si>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</si>
  <si>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</si>
  <si>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</si>
  <si>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</si>
  <si>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</si>
  <si>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</si>
  <si>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</si>
  <si>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</si>
  <si>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</si>
  <si>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</si>
  <si>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</si>
  <si>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</si>
  <si>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</si>
  <si>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</si>
  <si>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</si>
  <si>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</si>
  <si>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</si>
  <si>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</si>
  <si>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</si>
  <si>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</si>
  <si>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</si>
  <si>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</si>
  <si>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ISUZU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</si>
  <si>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</si>
  <si>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</si>
  <si>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</si>
  <si>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</si>
  <si>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</si>
  <si>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</si>
  <si>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</si>
  <si>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</si>
  <si>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</si>
  <si>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</si>
  <si>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</si>
  <si>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</si>
  <si>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</si>
  <si>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</si>
  <si>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KAMAZ</t>
  </si>
  <si>
    <t>Ford Transit Custom</t>
  </si>
  <si>
    <t>AUTOSAN</t>
  </si>
  <si>
    <t>Rejestracje nowych samochodów dostawczych do 3,5T, ranking modeli - 2020 narastająco</t>
  </si>
  <si>
    <t>Registrations of new LCV up to 3.5T, Top Models - 2020 YTD</t>
  </si>
  <si>
    <t>Zmiana poz
r/r</t>
  </si>
  <si>
    <t>Ch. Position
y/y</t>
  </si>
  <si>
    <t>Volkswagen Crafter</t>
  </si>
  <si>
    <t>First Registrations of NEW commercial vehicles (chassis - w/o Road Tractors), GVW&gt;3.5T, Market Share %</t>
  </si>
  <si>
    <t>Citroen Jumper</t>
  </si>
  <si>
    <t>HYMER</t>
  </si>
  <si>
    <t>MITSUBISHI</t>
  </si>
  <si>
    <t>Czerwiec</t>
  </si>
  <si>
    <t>June</t>
  </si>
  <si>
    <t>Lipiec</t>
  </si>
  <si>
    <t>Rok narastająco Styczeń - Lipiec</t>
  </si>
  <si>
    <t>July</t>
  </si>
  <si>
    <t>YTD January - July</t>
  </si>
  <si>
    <t>Lip/Cze
Zmiana %</t>
  </si>
  <si>
    <t>Jul/Jun Ch %</t>
  </si>
  <si>
    <t>Rejestracje nowych samochodów dostawczych do 3,5T, ranking modeli - Lipiec 2020</t>
  </si>
  <si>
    <t>Registrations of new LCV up to 3.5T, Top Models - July 2020</t>
  </si>
  <si>
    <t>Lip/Cze
Zmiana poz</t>
  </si>
  <si>
    <t>Jul/Jun Ch position</t>
  </si>
  <si>
    <t>Dacia Dokker</t>
  </si>
  <si>
    <t>Volkswagen Transporter</t>
  </si>
  <si>
    <t>PZPM based on CEP (Ministry of Digital Affairs)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</si>
  <si>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</si>
  <si>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</si>
  <si>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</si>
  <si>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</si>
  <si>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</si>
  <si>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</si>
  <si>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</si>
  <si>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</si>
  <si>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</si>
  <si>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The data does not cover new registrations of domestic producers  their own brands</t>
  </si>
  <si>
    <t>2020
Jul</t>
  </si>
  <si>
    <t>2019
Jul</t>
  </si>
  <si>
    <t>2020
Jan - Jul</t>
  </si>
  <si>
    <t>2019
Jan - 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</si>
</sst>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_-* #,##0.00_-;\-* #,##0.00_-;_-* &quot;-&quot;??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18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vertical="center" wrapText="1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3" applyFont="1" applyAlignment="1">
      <alignment horizontal="center" vertical="top"/>
    </xf>
    <xf numFmtId="165" fontId="4" fillId="2" borderId="1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0" fontId="3" fillId="0" borderId="9" xfId="4" applyFont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0" fontId="3" fillId="0" borderId="2" xfId="4" applyFont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1" fontId="3" fillId="0" borderId="2" xfId="4" applyNumberFormat="1" applyFont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1" fillId="2" borderId="15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1" fillId="2" borderId="11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8" fillId="0" borderId="0" xfId="4" applyFont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25" fillId="2" borderId="4" xfId="4" applyFont="1" applyFill="1" applyBorder="1" applyAlignment="1">
      <alignment horizontal="center" wrapText="1"/>
    </xf>
    <xf numFmtId="0" fontId="25" fillId="2" borderId="6" xfId="4" applyFont="1" applyFill="1" applyBorder="1" applyAlignment="1">
      <alignment horizontal="center" wrapText="1"/>
    </xf>
    <xf numFmtId="0" fontId="22" fillId="0" borderId="9" xfId="4" applyFont="1" applyFill="1" applyBorder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166" fontId="5" fillId="4" borderId="2" xfId="32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</cellXfs>
  <cellStyles count="33">
    <cellStyle name="Dziesiętny" xfId="32" builtinId="3"/>
    <cellStyle name="Dziesiętny 2" xfId="1"/>
    <cellStyle name="Dziesiętny 2 2" xfId="14"/>
    <cellStyle name="Dziesiętny 2 3" xfId="26"/>
    <cellStyle name="Dziesiętny 2 4" xfId="13"/>
    <cellStyle name="Dziesiętny 3" xfId="2"/>
    <cellStyle name="Dziesiętny 3 2" xfId="27"/>
    <cellStyle name="Dziesiętny 3 3" xfId="12"/>
    <cellStyle name="Dziesiętny 4" xfId="25"/>
    <cellStyle name="Hiperłącze" xfId="3" builtinId="8"/>
    <cellStyle name="Hiperłącze 2" xfId="28"/>
    <cellStyle name="Normalny" xfId="0" builtinId="0"/>
    <cellStyle name="Normalny 2" xfId="4"/>
    <cellStyle name="Normalny 3" xfId="5"/>
    <cellStyle name="Normalny 3 2" xfId="15"/>
    <cellStyle name="Normalny 4" xfId="6"/>
    <cellStyle name="Normalny 4 2" xfId="17"/>
    <cellStyle name="Normalny 4 3" xfId="29"/>
    <cellStyle name="Normalny 4 4" xfId="16"/>
    <cellStyle name="Normalny 5" xfId="18"/>
    <cellStyle name="Normalny 5 2" xfId="19"/>
    <cellStyle name="Normalny 6" xfId="20"/>
    <cellStyle name="Normalny 7" xfId="21"/>
    <cellStyle name="Normalny 8" xfId="11"/>
    <cellStyle name="Normalny 9" xfId="10"/>
    <cellStyle name="Procentowy 2" xfId="7"/>
    <cellStyle name="Procentowy 3" xfId="8"/>
    <cellStyle name="Procentowy 3 2" xfId="23"/>
    <cellStyle name="Procentowy 4" xfId="9"/>
    <cellStyle name="Procentowy 4 2" xfId="31"/>
    <cellStyle name="Procentowy 4 3" xfId="24"/>
    <cellStyle name="Procentowy 5" xfId="22"/>
    <cellStyle name="Procentowy 6" xfId="30"/>
  </cellStyles>
  <dxfs count="133">
    <dxf>
      <font>
        <color theme="5"/>
      </font>
    </dxf>
    <dxf>
      <font>
        <color theme="5"/>
      </font>
    </dxf>
    <dxf>
      <font>
        <color theme="5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7</xdr:col>
      <xdr:colOff>281094</xdr:colOff>
      <xdr:row>29</xdr:row>
      <xdr:rowOff>137160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3280833"/>
          <a:ext cx="6080760" cy="35661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7</xdr:col>
      <xdr:colOff>281094</xdr:colOff>
      <xdr:row>50</xdr:row>
      <xdr:rowOff>160020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6900333"/>
          <a:ext cx="6080760" cy="39700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7</xdr:col>
      <xdr:colOff>364914</xdr:colOff>
      <xdr:row>69</xdr:row>
      <xdr:rowOff>175260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0900833"/>
          <a:ext cx="6164580" cy="36042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8"/>
  <sheetViews>
    <sheetView showGridLines="0" tabSelected="1" zoomScale="90" zoomScaleNormal="90" workbookViewId="0"/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98</v>
      </c>
      <c r="D1" s="40"/>
      <c r="E1" s="40"/>
      <c r="F1" s="40"/>
      <c r="G1" s="40"/>
      <c r="H1" s="66">
        <v>44049</v>
      </c>
    </row>
    <row r="2" spans="2:8">
      <c r="H2" s="2" t="s">
        <v>99</v>
      </c>
    </row>
    <row r="3" spans="2:8" ht="26.25" customHeight="1">
      <c r="B3" s="156" t="s">
        <v>100</v>
      </c>
      <c r="C3" s="157"/>
      <c r="D3" s="157"/>
      <c r="E3" s="157"/>
      <c r="F3" s="157"/>
      <c r="G3" s="157"/>
      <c r="H3" s="158"/>
    </row>
    <row r="4" spans="2:8" ht="26.25" customHeight="1">
      <c r="B4" s="6"/>
      <c r="C4" s="216" t="s">
        <v>109</v>
      </c>
      <c r="D4" s="216" t="s">
        <v>110</v>
      </c>
      <c r="E4" s="217" t="s">
        <v>101</v>
      </c>
      <c r="F4" s="216" t="s">
        <v>111</v>
      </c>
      <c r="G4" s="216" t="s">
        <v>112</v>
      </c>
      <c r="H4" s="217" t="s">
        <v>101</v>
      </c>
    </row>
    <row r="5" spans="2:8" ht="26.25" customHeight="1">
      <c r="B5" s="3" t="s">
        <v>102</v>
      </c>
      <c r="C5" s="133">
        <v>1664</v>
      </c>
      <c r="D5" s="133">
        <v>1656</v>
      </c>
      <c r="E5" s="62">
        <v>4.8309178743961567E-3</v>
      </c>
      <c r="F5" s="133">
        <v>9801</v>
      </c>
      <c r="G5" s="133">
        <v>18442</v>
      </c>
      <c r="H5" s="62">
        <v>-0.46855004880164841</v>
      </c>
    </row>
    <row r="6" spans="2:8" ht="26.25" customHeight="1">
      <c r="B6" s="4" t="s">
        <v>103</v>
      </c>
      <c r="C6" s="134">
        <v>398</v>
      </c>
      <c r="D6" s="134">
        <v>459</v>
      </c>
      <c r="E6" s="63">
        <v>-0.13289760348583879</v>
      </c>
      <c r="F6" s="134">
        <v>2586</v>
      </c>
      <c r="G6" s="134">
        <v>4303</v>
      </c>
      <c r="H6" s="63">
        <v>-0.39902393678828729</v>
      </c>
    </row>
    <row r="7" spans="2:8" ht="26.25" customHeight="1">
      <c r="B7" s="4" t="s">
        <v>104</v>
      </c>
      <c r="C7" s="134">
        <v>110</v>
      </c>
      <c r="D7" s="134">
        <v>51</v>
      </c>
      <c r="E7" s="63">
        <v>1.1568627450980391</v>
      </c>
      <c r="F7" s="134">
        <v>456</v>
      </c>
      <c r="G7" s="134">
        <v>399</v>
      </c>
      <c r="H7" s="63">
        <v>0.14285714285714279</v>
      </c>
    </row>
    <row r="8" spans="2:8" ht="26.25" customHeight="1">
      <c r="B8" s="5" t="s">
        <v>105</v>
      </c>
      <c r="C8" s="134">
        <v>1156</v>
      </c>
      <c r="D8" s="134">
        <v>1146</v>
      </c>
      <c r="E8" s="64">
        <v>8.7260034904013128E-3</v>
      </c>
      <c r="F8" s="134">
        <v>6759</v>
      </c>
      <c r="G8" s="134">
        <v>13740</v>
      </c>
      <c r="H8" s="64">
        <v>-0.50807860262008742</v>
      </c>
    </row>
    <row r="9" spans="2:8" ht="26.25" customHeight="1">
      <c r="B9" s="3" t="s">
        <v>106</v>
      </c>
      <c r="C9" s="133">
        <v>159</v>
      </c>
      <c r="D9" s="133">
        <v>106</v>
      </c>
      <c r="E9" s="62">
        <v>0.5</v>
      </c>
      <c r="F9" s="133">
        <v>851</v>
      </c>
      <c r="G9" s="133">
        <v>1644</v>
      </c>
      <c r="H9" s="62">
        <v>-0.48236009732360097</v>
      </c>
    </row>
    <row r="10" spans="2:8" ht="26.25" customHeight="1">
      <c r="B10" s="7" t="s">
        <v>107</v>
      </c>
      <c r="C10" s="135">
        <v>1823</v>
      </c>
      <c r="D10" s="135">
        <v>1762</v>
      </c>
      <c r="E10" s="65">
        <v>3.4619750283768402E-2</v>
      </c>
      <c r="F10" s="135">
        <v>10652</v>
      </c>
      <c r="G10" s="135">
        <v>20086</v>
      </c>
      <c r="H10" s="65">
        <v>-0.46968037439012245</v>
      </c>
    </row>
    <row r="11" spans="2:8" ht="15" customHeight="1">
      <c r="B11" s="137" t="s">
        <v>108</v>
      </c>
    </row>
    <row r="12" spans="2:8" ht="15" customHeight="1">
      <c r="B12" s="137"/>
    </row>
    <row r="18" spans="16:16">
      <c r="P18" s="43"/>
    </row>
  </sheetData>
  <mergeCells count="1">
    <mergeCell ref="B3:H3"/>
  </mergeCells>
  <conditionalFormatting sqref="E9 H9">
    <cfRule type="cellIs" dxfId="2" priority="2" operator="lessThan">
      <formula>0</formula>
    </cfRule>
  </conditionalFormatting>
  <conditionalFormatting sqref="E5:E7 H5:H7 H10 E10">
    <cfRule type="cellIs" dxfId="1" priority="3" operator="lessThan">
      <formula>0</formula>
    </cfRule>
  </conditionalFormatting>
  <conditionalFormatting sqref="E8 H8">
    <cfRule type="cellIs" dxfId="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1:O21"/>
  <sheetViews>
    <sheetView showGridLines="0" topLeftCell="A2" zoomScale="90" zoomScaleNormal="90" workbookViewId="0">
      <selection activeCell="F25" sqref="F25"/>
    </sheetView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0"/>
      <c r="O1" s="66">
        <v>44049</v>
      </c>
    </row>
    <row r="2" spans="2:15" ht="14.45" customHeight="1">
      <c r="B2" s="165" t="s">
        <v>20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</row>
    <row r="3" spans="2:15" ht="14.45" customHeight="1">
      <c r="B3" s="166" t="s">
        <v>21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</row>
    <row r="4" spans="2:15" ht="14.45" customHeight="1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5" t="s">
        <v>38</v>
      </c>
    </row>
    <row r="5" spans="2:15" ht="14.25" customHeight="1">
      <c r="B5" s="187" t="s">
        <v>0</v>
      </c>
      <c r="C5" s="189" t="s">
        <v>1</v>
      </c>
      <c r="D5" s="170" t="s">
        <v>86</v>
      </c>
      <c r="E5" s="161"/>
      <c r="F5" s="161"/>
      <c r="G5" s="161"/>
      <c r="H5" s="171"/>
      <c r="I5" s="161" t="s">
        <v>84</v>
      </c>
      <c r="J5" s="161"/>
      <c r="K5" s="170" t="s">
        <v>87</v>
      </c>
      <c r="L5" s="161"/>
      <c r="M5" s="161"/>
      <c r="N5" s="161"/>
      <c r="O5" s="171"/>
    </row>
    <row r="6" spans="2:15" ht="14.45" customHeight="1">
      <c r="B6" s="188"/>
      <c r="C6" s="190"/>
      <c r="D6" s="167" t="s">
        <v>88</v>
      </c>
      <c r="E6" s="168"/>
      <c r="F6" s="168"/>
      <c r="G6" s="168"/>
      <c r="H6" s="169"/>
      <c r="I6" s="168" t="s">
        <v>85</v>
      </c>
      <c r="J6" s="168"/>
      <c r="K6" s="167" t="s">
        <v>89</v>
      </c>
      <c r="L6" s="168"/>
      <c r="M6" s="168"/>
      <c r="N6" s="168"/>
      <c r="O6" s="169"/>
    </row>
    <row r="7" spans="2:15" ht="14.45" customHeight="1">
      <c r="B7" s="188"/>
      <c r="C7" s="188"/>
      <c r="D7" s="159">
        <v>2020</v>
      </c>
      <c r="E7" s="162"/>
      <c r="F7" s="172">
        <v>2019</v>
      </c>
      <c r="G7" s="172"/>
      <c r="H7" s="191" t="s">
        <v>23</v>
      </c>
      <c r="I7" s="193">
        <v>2020</v>
      </c>
      <c r="J7" s="159" t="s">
        <v>90</v>
      </c>
      <c r="K7" s="159">
        <v>2020</v>
      </c>
      <c r="L7" s="162"/>
      <c r="M7" s="172">
        <v>2019</v>
      </c>
      <c r="N7" s="162"/>
      <c r="O7" s="178" t="s">
        <v>23</v>
      </c>
    </row>
    <row r="8" spans="2:15" ht="14.45" customHeight="1">
      <c r="B8" s="179" t="s">
        <v>24</v>
      </c>
      <c r="C8" s="179" t="s">
        <v>25</v>
      </c>
      <c r="D8" s="163"/>
      <c r="E8" s="164"/>
      <c r="F8" s="173"/>
      <c r="G8" s="173"/>
      <c r="H8" s="192"/>
      <c r="I8" s="194"/>
      <c r="J8" s="160"/>
      <c r="K8" s="163"/>
      <c r="L8" s="164"/>
      <c r="M8" s="173"/>
      <c r="N8" s="164"/>
      <c r="O8" s="178"/>
    </row>
    <row r="9" spans="2:15" ht="14.25" customHeight="1">
      <c r="B9" s="179"/>
      <c r="C9" s="179"/>
      <c r="D9" s="155" t="s">
        <v>26</v>
      </c>
      <c r="E9" s="150" t="s">
        <v>2</v>
      </c>
      <c r="F9" s="154" t="s">
        <v>26</v>
      </c>
      <c r="G9" s="57" t="s">
        <v>2</v>
      </c>
      <c r="H9" s="181" t="s">
        <v>27</v>
      </c>
      <c r="I9" s="58" t="s">
        <v>26</v>
      </c>
      <c r="J9" s="183" t="s">
        <v>91</v>
      </c>
      <c r="K9" s="155" t="s">
        <v>26</v>
      </c>
      <c r="L9" s="56" t="s">
        <v>2</v>
      </c>
      <c r="M9" s="154" t="s">
        <v>26</v>
      </c>
      <c r="N9" s="56" t="s">
        <v>2</v>
      </c>
      <c r="O9" s="185" t="s">
        <v>27</v>
      </c>
    </row>
    <row r="10" spans="2:15" ht="14.45" customHeight="1">
      <c r="B10" s="180"/>
      <c r="C10" s="180"/>
      <c r="D10" s="152" t="s">
        <v>28</v>
      </c>
      <c r="E10" s="153" t="s">
        <v>29</v>
      </c>
      <c r="F10" s="54" t="s">
        <v>28</v>
      </c>
      <c r="G10" s="55" t="s">
        <v>29</v>
      </c>
      <c r="H10" s="182"/>
      <c r="I10" s="59" t="s">
        <v>28</v>
      </c>
      <c r="J10" s="184"/>
      <c r="K10" s="152" t="s">
        <v>28</v>
      </c>
      <c r="L10" s="153" t="s">
        <v>29</v>
      </c>
      <c r="M10" s="54" t="s">
        <v>28</v>
      </c>
      <c r="N10" s="153" t="s">
        <v>29</v>
      </c>
      <c r="O10" s="186"/>
    </row>
    <row r="11" spans="2:15" ht="14.45" customHeight="1">
      <c r="B11" s="67">
        <v>1</v>
      </c>
      <c r="C11" s="68" t="s">
        <v>3</v>
      </c>
      <c r="D11" s="69">
        <v>304</v>
      </c>
      <c r="E11" s="70">
        <v>0.18269230769230768</v>
      </c>
      <c r="F11" s="69">
        <v>333</v>
      </c>
      <c r="G11" s="71">
        <v>0.20108695652173914</v>
      </c>
      <c r="H11" s="72">
        <v>-8.7087087087087123E-2</v>
      </c>
      <c r="I11" s="73">
        <v>304</v>
      </c>
      <c r="J11" s="74">
        <v>0</v>
      </c>
      <c r="K11" s="69">
        <v>2118</v>
      </c>
      <c r="L11" s="70">
        <v>0.21610039791857974</v>
      </c>
      <c r="M11" s="69">
        <v>3938</v>
      </c>
      <c r="N11" s="71">
        <v>0.21353432382604923</v>
      </c>
      <c r="O11" s="72">
        <v>-0.46216353478923311</v>
      </c>
    </row>
    <row r="12" spans="2:15" ht="14.45" customHeight="1">
      <c r="B12" s="75">
        <v>2</v>
      </c>
      <c r="C12" s="76" t="s">
        <v>4</v>
      </c>
      <c r="D12" s="77">
        <v>282</v>
      </c>
      <c r="E12" s="78">
        <v>0.16947115384615385</v>
      </c>
      <c r="F12" s="77">
        <v>321</v>
      </c>
      <c r="G12" s="89">
        <v>0.19384057971014493</v>
      </c>
      <c r="H12" s="80">
        <v>-0.12149532710280375</v>
      </c>
      <c r="I12" s="101">
        <v>339</v>
      </c>
      <c r="J12" s="90">
        <v>-0.16814159292035402</v>
      </c>
      <c r="K12" s="77">
        <v>1713</v>
      </c>
      <c r="L12" s="78">
        <v>0.17477808386899296</v>
      </c>
      <c r="M12" s="77">
        <v>3228</v>
      </c>
      <c r="N12" s="89">
        <v>0.17503524563496367</v>
      </c>
      <c r="O12" s="80">
        <v>-0.4693308550185874</v>
      </c>
    </row>
    <row r="13" spans="2:15" ht="14.45" customHeight="1">
      <c r="B13" s="75">
        <v>3</v>
      </c>
      <c r="C13" s="76" t="s">
        <v>8</v>
      </c>
      <c r="D13" s="77">
        <v>277</v>
      </c>
      <c r="E13" s="78">
        <v>0.16646634615384615</v>
      </c>
      <c r="F13" s="77">
        <v>284</v>
      </c>
      <c r="G13" s="89">
        <v>0.17149758454106281</v>
      </c>
      <c r="H13" s="80">
        <v>-2.4647887323943629E-2</v>
      </c>
      <c r="I13" s="101">
        <v>237</v>
      </c>
      <c r="J13" s="90">
        <v>0.16877637130801681</v>
      </c>
      <c r="K13" s="77">
        <v>1582</v>
      </c>
      <c r="L13" s="78">
        <v>0.16141210080604021</v>
      </c>
      <c r="M13" s="77">
        <v>2682</v>
      </c>
      <c r="N13" s="89">
        <v>0.14542891226548096</v>
      </c>
      <c r="O13" s="80">
        <v>-0.41014168530947059</v>
      </c>
    </row>
    <row r="14" spans="2:15" ht="14.45" customHeight="1">
      <c r="B14" s="75">
        <v>4</v>
      </c>
      <c r="C14" s="76" t="s">
        <v>10</v>
      </c>
      <c r="D14" s="77">
        <v>258</v>
      </c>
      <c r="E14" s="78">
        <v>0.15504807692307693</v>
      </c>
      <c r="F14" s="77">
        <v>246</v>
      </c>
      <c r="G14" s="89">
        <v>0.14855072463768115</v>
      </c>
      <c r="H14" s="80">
        <v>4.8780487804878092E-2</v>
      </c>
      <c r="I14" s="101">
        <v>228</v>
      </c>
      <c r="J14" s="90">
        <v>0.13157894736842102</v>
      </c>
      <c r="K14" s="77">
        <v>1524</v>
      </c>
      <c r="L14" s="78">
        <v>0.15549433731251913</v>
      </c>
      <c r="M14" s="77">
        <v>3907</v>
      </c>
      <c r="N14" s="89">
        <v>0.21185337815855113</v>
      </c>
      <c r="O14" s="80">
        <v>-0.60993089326849237</v>
      </c>
    </row>
    <row r="15" spans="2:15" ht="14.45" customHeight="1">
      <c r="B15" s="75">
        <v>5</v>
      </c>
      <c r="C15" s="76" t="s">
        <v>9</v>
      </c>
      <c r="D15" s="77">
        <v>300</v>
      </c>
      <c r="E15" s="78">
        <v>0.18028846153846154</v>
      </c>
      <c r="F15" s="77">
        <v>209</v>
      </c>
      <c r="G15" s="79">
        <v>0.12620772946859904</v>
      </c>
      <c r="H15" s="80">
        <v>0.43540669856459324</v>
      </c>
      <c r="I15" s="81">
        <v>223</v>
      </c>
      <c r="J15" s="82">
        <v>0.34529147982062791</v>
      </c>
      <c r="K15" s="77">
        <v>1431</v>
      </c>
      <c r="L15" s="78">
        <v>0.14600550964187328</v>
      </c>
      <c r="M15" s="77">
        <v>2747</v>
      </c>
      <c r="N15" s="79">
        <v>0.14895347576184795</v>
      </c>
      <c r="O15" s="80">
        <v>-0.47906807426283216</v>
      </c>
    </row>
    <row r="16" spans="2:15" ht="14.45" customHeight="1">
      <c r="B16" s="75">
        <v>6</v>
      </c>
      <c r="C16" s="76" t="s">
        <v>12</v>
      </c>
      <c r="D16" s="77">
        <v>167</v>
      </c>
      <c r="E16" s="78">
        <v>0.10036057692307693</v>
      </c>
      <c r="F16" s="77">
        <v>96</v>
      </c>
      <c r="G16" s="79">
        <v>5.7971014492753624E-2</v>
      </c>
      <c r="H16" s="80">
        <v>0.73958333333333326</v>
      </c>
      <c r="I16" s="81">
        <v>102</v>
      </c>
      <c r="J16" s="82">
        <v>0.63725490196078427</v>
      </c>
      <c r="K16" s="77">
        <v>825</v>
      </c>
      <c r="L16" s="78">
        <v>8.4175084175084181E-2</v>
      </c>
      <c r="M16" s="77">
        <v>877</v>
      </c>
      <c r="N16" s="79">
        <v>4.7554495174059214E-2</v>
      </c>
      <c r="O16" s="80">
        <v>-5.929304446978334E-2</v>
      </c>
    </row>
    <row r="17" spans="2:15" ht="14.45" customHeight="1">
      <c r="B17" s="75">
        <v>7</v>
      </c>
      <c r="C17" s="76" t="s">
        <v>11</v>
      </c>
      <c r="D17" s="77">
        <v>50</v>
      </c>
      <c r="E17" s="78">
        <v>3.0048076923076924E-2</v>
      </c>
      <c r="F17" s="77">
        <v>156</v>
      </c>
      <c r="G17" s="89">
        <v>9.420289855072464E-2</v>
      </c>
      <c r="H17" s="80">
        <v>-0.67948717948717952</v>
      </c>
      <c r="I17" s="101">
        <v>61</v>
      </c>
      <c r="J17" s="90">
        <v>-0.18032786885245899</v>
      </c>
      <c r="K17" s="77">
        <v>429</v>
      </c>
      <c r="L17" s="78">
        <v>4.3771043771043773E-2</v>
      </c>
      <c r="M17" s="77">
        <v>905</v>
      </c>
      <c r="N17" s="89">
        <v>4.9072768680186528E-2</v>
      </c>
      <c r="O17" s="80">
        <v>-0.52596685082872929</v>
      </c>
    </row>
    <row r="18" spans="2:15">
      <c r="B18" s="176" t="s">
        <v>69</v>
      </c>
      <c r="C18" s="177"/>
      <c r="D18" s="50">
        <f>SUM(D11:D17)</f>
        <v>1638</v>
      </c>
      <c r="E18" s="49">
        <f>D18/D20</f>
        <v>0.984375</v>
      </c>
      <c r="F18" s="29">
        <f>SUM(F11:F17)</f>
        <v>1645</v>
      </c>
      <c r="G18" s="49">
        <f>F18/F20</f>
        <v>0.99335748792270528</v>
      </c>
      <c r="H18" s="48">
        <f>D18/F18-1</f>
        <v>-4.2553191489361764E-3</v>
      </c>
      <c r="I18" s="29">
        <f>SUM(I11:I17)</f>
        <v>1494</v>
      </c>
      <c r="J18" s="31">
        <f>D18/I18-1</f>
        <v>9.6385542168674787E-2</v>
      </c>
      <c r="K18" s="29">
        <f>SUM(K11:K17)</f>
        <v>9622</v>
      </c>
      <c r="L18" s="49">
        <f>K18/K20</f>
        <v>0.98173655749413324</v>
      </c>
      <c r="M18" s="29">
        <f>SUM(M11:M17)</f>
        <v>18284</v>
      </c>
      <c r="N18" s="49">
        <f>M18/M20</f>
        <v>0.99143259950113871</v>
      </c>
      <c r="O18" s="48">
        <f>K18/M18-1</f>
        <v>-0.47374753883176546</v>
      </c>
    </row>
    <row r="19" spans="2:15">
      <c r="B19" s="176" t="s">
        <v>30</v>
      </c>
      <c r="C19" s="177"/>
      <c r="D19" s="29">
        <f>D20-D18</f>
        <v>26</v>
      </c>
      <c r="E19" s="49">
        <f>D19/D20</f>
        <v>1.5625E-2</v>
      </c>
      <c r="F19" s="29">
        <f>F20-F18</f>
        <v>11</v>
      </c>
      <c r="G19" s="49">
        <f>F19/F20</f>
        <v>6.642512077294686E-3</v>
      </c>
      <c r="H19" s="48">
        <f>D19/F19-1</f>
        <v>1.3636363636363638</v>
      </c>
      <c r="I19" s="29">
        <f>I20-I18</f>
        <v>54</v>
      </c>
      <c r="J19" s="31">
        <f>D19/I19-1</f>
        <v>-0.5185185185185186</v>
      </c>
      <c r="K19" s="29">
        <f>K20-K18</f>
        <v>179</v>
      </c>
      <c r="L19" s="49">
        <f>K19/K20</f>
        <v>1.8263442505866749E-2</v>
      </c>
      <c r="M19" s="29">
        <f>M20-M18</f>
        <v>158</v>
      </c>
      <c r="N19" s="49">
        <f>M19/M20</f>
        <v>8.5674004988612953E-3</v>
      </c>
      <c r="O19" s="48">
        <f>K19/M19-1</f>
        <v>0.13291139240506333</v>
      </c>
    </row>
    <row r="20" spans="2:15">
      <c r="B20" s="174" t="s">
        <v>31</v>
      </c>
      <c r="C20" s="175"/>
      <c r="D20" s="51">
        <v>1664</v>
      </c>
      <c r="E20" s="83">
        <v>1</v>
      </c>
      <c r="F20" s="51">
        <v>1656</v>
      </c>
      <c r="G20" s="84">
        <v>1</v>
      </c>
      <c r="H20" s="46">
        <v>4.8309178743961567E-3</v>
      </c>
      <c r="I20" s="52">
        <v>1548</v>
      </c>
      <c r="J20" s="47">
        <v>7.4935400516795925E-2</v>
      </c>
      <c r="K20" s="51">
        <v>9801</v>
      </c>
      <c r="L20" s="83">
        <v>1</v>
      </c>
      <c r="M20" s="51">
        <v>18442</v>
      </c>
      <c r="N20" s="84">
        <v>1</v>
      </c>
      <c r="O20" s="46">
        <v>-0.46855004880164841</v>
      </c>
    </row>
    <row r="21" spans="2:15">
      <c r="B21" s="53" t="s">
        <v>45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132" priority="87" operator="lessThan">
      <formula>0</formula>
    </cfRule>
  </conditionalFormatting>
  <conditionalFormatting sqref="H19">
    <cfRule type="cellIs" dxfId="131" priority="88" operator="lessThan">
      <formula>0</formula>
    </cfRule>
  </conditionalFormatting>
  <conditionalFormatting sqref="J18:J19">
    <cfRule type="cellIs" dxfId="130" priority="86" operator="lessThan">
      <formula>0</formula>
    </cfRule>
  </conditionalFormatting>
  <conditionalFormatting sqref="O19">
    <cfRule type="cellIs" dxfId="129" priority="85" operator="lessThan">
      <formula>0</formula>
    </cfRule>
  </conditionalFormatting>
  <conditionalFormatting sqref="O18">
    <cfRule type="cellIs" dxfId="128" priority="84" operator="lessThan">
      <formula>0</formula>
    </cfRule>
  </conditionalFormatting>
  <conditionalFormatting sqref="O20 J20 H20">
    <cfRule type="cellIs" dxfId="127" priority="7" operator="lessThan">
      <formula>0</formula>
    </cfRule>
  </conditionalFormatting>
  <conditionalFormatting sqref="H11:H15 J11:J15 O11:O15">
    <cfRule type="cellIs" dxfId="126" priority="6" operator="lessThan">
      <formula>0</formula>
    </cfRule>
  </conditionalFormatting>
  <conditionalFormatting sqref="D11:E17 G11:J17 L11:L17 N11:O17">
    <cfRule type="cellIs" dxfId="125" priority="4" operator="equal">
      <formula>0</formula>
    </cfRule>
  </conditionalFormatting>
  <conditionalFormatting sqref="F11:F17">
    <cfRule type="cellIs" dxfId="124" priority="3" operator="equal">
      <formula>0</formula>
    </cfRule>
  </conditionalFormatting>
  <conditionalFormatting sqref="K11:K17">
    <cfRule type="cellIs" dxfId="123" priority="2" operator="equal">
      <formula>0</formula>
    </cfRule>
  </conditionalFormatting>
  <conditionalFormatting sqref="H16:H17 J16:J17 O16:O17">
    <cfRule type="cellIs" dxfId="122" priority="5" operator="lessThan">
      <formula>0</formula>
    </cfRule>
  </conditionalFormatting>
  <conditionalFormatting sqref="M11:M17">
    <cfRule type="cellIs" dxfId="121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B1:O87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0"/>
      <c r="I1"/>
      <c r="O1" s="66">
        <v>44049</v>
      </c>
    </row>
    <row r="2" spans="2:15" ht="14.45" customHeight="1">
      <c r="B2" s="165" t="s">
        <v>20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23"/>
    </row>
    <row r="3" spans="2:15" ht="14.45" customHeight="1">
      <c r="B3" s="166" t="s">
        <v>21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8" t="s">
        <v>38</v>
      </c>
    </row>
    <row r="4" spans="2:15" ht="14.45" customHeight="1">
      <c r="B4" s="189" t="s">
        <v>22</v>
      </c>
      <c r="C4" s="189" t="s">
        <v>1</v>
      </c>
      <c r="D4" s="170" t="s">
        <v>86</v>
      </c>
      <c r="E4" s="161"/>
      <c r="F4" s="161"/>
      <c r="G4" s="161"/>
      <c r="H4" s="171"/>
      <c r="I4" s="161" t="s">
        <v>84</v>
      </c>
      <c r="J4" s="161"/>
      <c r="K4" s="170" t="s">
        <v>87</v>
      </c>
      <c r="L4" s="161"/>
      <c r="M4" s="161"/>
      <c r="N4" s="161"/>
      <c r="O4" s="171"/>
    </row>
    <row r="5" spans="2:15" ht="14.45" customHeight="1">
      <c r="B5" s="190"/>
      <c r="C5" s="190"/>
      <c r="D5" s="167" t="s">
        <v>88</v>
      </c>
      <c r="E5" s="168"/>
      <c r="F5" s="168"/>
      <c r="G5" s="168"/>
      <c r="H5" s="169"/>
      <c r="I5" s="168" t="s">
        <v>85</v>
      </c>
      <c r="J5" s="168"/>
      <c r="K5" s="167" t="s">
        <v>89</v>
      </c>
      <c r="L5" s="168"/>
      <c r="M5" s="168"/>
      <c r="N5" s="168"/>
      <c r="O5" s="169"/>
    </row>
    <row r="6" spans="2:15" ht="14.45" customHeight="1">
      <c r="B6" s="190"/>
      <c r="C6" s="188"/>
      <c r="D6" s="159">
        <v>2020</v>
      </c>
      <c r="E6" s="162"/>
      <c r="F6" s="172">
        <v>2019</v>
      </c>
      <c r="G6" s="172"/>
      <c r="H6" s="191" t="s">
        <v>23</v>
      </c>
      <c r="I6" s="193">
        <v>2020</v>
      </c>
      <c r="J6" s="159" t="s">
        <v>90</v>
      </c>
      <c r="K6" s="159">
        <v>2020</v>
      </c>
      <c r="L6" s="162"/>
      <c r="M6" s="172">
        <v>2019</v>
      </c>
      <c r="N6" s="162"/>
      <c r="O6" s="178" t="s">
        <v>23</v>
      </c>
    </row>
    <row r="7" spans="2:15" ht="14.45" customHeight="1">
      <c r="B7" s="195" t="s">
        <v>22</v>
      </c>
      <c r="C7" s="179" t="s">
        <v>25</v>
      </c>
      <c r="D7" s="163"/>
      <c r="E7" s="164"/>
      <c r="F7" s="173"/>
      <c r="G7" s="173"/>
      <c r="H7" s="192"/>
      <c r="I7" s="194"/>
      <c r="J7" s="160"/>
      <c r="K7" s="163"/>
      <c r="L7" s="164"/>
      <c r="M7" s="173"/>
      <c r="N7" s="164"/>
      <c r="O7" s="178"/>
    </row>
    <row r="8" spans="2:15" ht="14.45" customHeight="1">
      <c r="B8" s="195"/>
      <c r="C8" s="179"/>
      <c r="D8" s="155" t="s">
        <v>26</v>
      </c>
      <c r="E8" s="150" t="s">
        <v>2</v>
      </c>
      <c r="F8" s="154" t="s">
        <v>26</v>
      </c>
      <c r="G8" s="57" t="s">
        <v>2</v>
      </c>
      <c r="H8" s="181" t="s">
        <v>27</v>
      </c>
      <c r="I8" s="58" t="s">
        <v>26</v>
      </c>
      <c r="J8" s="183" t="s">
        <v>91</v>
      </c>
      <c r="K8" s="155" t="s">
        <v>26</v>
      </c>
      <c r="L8" s="56" t="s">
        <v>2</v>
      </c>
      <c r="M8" s="154" t="s">
        <v>26</v>
      </c>
      <c r="N8" s="56" t="s">
        <v>2</v>
      </c>
      <c r="O8" s="185" t="s">
        <v>27</v>
      </c>
    </row>
    <row r="9" spans="2:15" ht="14.45" customHeight="1">
      <c r="B9" s="196"/>
      <c r="C9" s="180"/>
      <c r="D9" s="152" t="s">
        <v>28</v>
      </c>
      <c r="E9" s="153" t="s">
        <v>29</v>
      </c>
      <c r="F9" s="54" t="s">
        <v>28</v>
      </c>
      <c r="G9" s="55" t="s">
        <v>29</v>
      </c>
      <c r="H9" s="182"/>
      <c r="I9" s="59" t="s">
        <v>28</v>
      </c>
      <c r="J9" s="184"/>
      <c r="K9" s="152" t="s">
        <v>28</v>
      </c>
      <c r="L9" s="153" t="s">
        <v>29</v>
      </c>
      <c r="M9" s="54" t="s">
        <v>28</v>
      </c>
      <c r="N9" s="153" t="s">
        <v>29</v>
      </c>
      <c r="O9" s="186"/>
    </row>
    <row r="10" spans="2:15" ht="14.45" customHeight="1">
      <c r="B10" s="75"/>
      <c r="C10" s="68" t="s">
        <v>12</v>
      </c>
      <c r="D10" s="85">
        <v>87</v>
      </c>
      <c r="E10" s="70">
        <v>0.39366515837104071</v>
      </c>
      <c r="F10" s="86">
        <v>69</v>
      </c>
      <c r="G10" s="71">
        <v>0.35567010309278352</v>
      </c>
      <c r="H10" s="72">
        <v>0.26086956521739135</v>
      </c>
      <c r="I10" s="86">
        <v>79</v>
      </c>
      <c r="J10" s="74">
        <v>0.10126582278481022</v>
      </c>
      <c r="K10" s="85">
        <v>521</v>
      </c>
      <c r="L10" s="70">
        <v>0.4570175438596491</v>
      </c>
      <c r="M10" s="86">
        <v>641</v>
      </c>
      <c r="N10" s="71">
        <v>0.41381536475145253</v>
      </c>
      <c r="O10" s="72">
        <v>-0.18720748829953193</v>
      </c>
    </row>
    <row r="11" spans="2:15" ht="14.45" customHeight="1">
      <c r="B11" s="75"/>
      <c r="C11" s="76" t="s">
        <v>9</v>
      </c>
      <c r="D11" s="87">
        <v>55</v>
      </c>
      <c r="E11" s="78">
        <v>0.24886877828054299</v>
      </c>
      <c r="F11" s="88">
        <v>43</v>
      </c>
      <c r="G11" s="89">
        <v>0.22164948453608246</v>
      </c>
      <c r="H11" s="80">
        <v>0.27906976744186052</v>
      </c>
      <c r="I11" s="88">
        <v>24</v>
      </c>
      <c r="J11" s="90">
        <v>1.2916666666666665</v>
      </c>
      <c r="K11" s="87">
        <v>225</v>
      </c>
      <c r="L11" s="78">
        <v>0.19736842105263158</v>
      </c>
      <c r="M11" s="88">
        <v>282</v>
      </c>
      <c r="N11" s="89">
        <v>0.18205293737895417</v>
      </c>
      <c r="O11" s="80">
        <v>-0.2021276595744681</v>
      </c>
    </row>
    <row r="12" spans="2:15" ht="14.45" customHeight="1">
      <c r="B12" s="75"/>
      <c r="C12" s="76" t="s">
        <v>4</v>
      </c>
      <c r="D12" s="87">
        <v>53</v>
      </c>
      <c r="E12" s="78">
        <v>0.23981900452488689</v>
      </c>
      <c r="F12" s="88">
        <v>64</v>
      </c>
      <c r="G12" s="89">
        <v>0.32989690721649484</v>
      </c>
      <c r="H12" s="80">
        <v>-0.171875</v>
      </c>
      <c r="I12" s="88">
        <v>18</v>
      </c>
      <c r="J12" s="90">
        <v>1.9444444444444446</v>
      </c>
      <c r="K12" s="87">
        <v>204</v>
      </c>
      <c r="L12" s="78">
        <v>0.17894736842105263</v>
      </c>
      <c r="M12" s="88">
        <v>385</v>
      </c>
      <c r="N12" s="89">
        <v>0.2485474499677211</v>
      </c>
      <c r="O12" s="80">
        <v>-0.47012987012987018</v>
      </c>
    </row>
    <row r="13" spans="2:15" ht="14.45" customHeight="1">
      <c r="B13" s="75"/>
      <c r="C13" s="76" t="s">
        <v>3</v>
      </c>
      <c r="D13" s="87">
        <v>6</v>
      </c>
      <c r="E13" s="78">
        <v>2.7149321266968326E-2</v>
      </c>
      <c r="F13" s="88">
        <v>3</v>
      </c>
      <c r="G13" s="89">
        <v>1.5463917525773196E-2</v>
      </c>
      <c r="H13" s="80">
        <v>1</v>
      </c>
      <c r="I13" s="88">
        <v>11</v>
      </c>
      <c r="J13" s="90">
        <v>-0.45454545454545459</v>
      </c>
      <c r="K13" s="87">
        <v>79</v>
      </c>
      <c r="L13" s="78">
        <v>6.9298245614035081E-2</v>
      </c>
      <c r="M13" s="88">
        <v>68</v>
      </c>
      <c r="N13" s="89">
        <v>4.3899289864428662E-2</v>
      </c>
      <c r="O13" s="80">
        <v>0.16176470588235303</v>
      </c>
    </row>
    <row r="14" spans="2:15" ht="14.45" customHeight="1">
      <c r="B14" s="117"/>
      <c r="C14" s="76" t="s">
        <v>43</v>
      </c>
      <c r="D14" s="87">
        <v>3</v>
      </c>
      <c r="E14" s="78">
        <v>1.3574660633484163E-2</v>
      </c>
      <c r="F14" s="88">
        <v>0</v>
      </c>
      <c r="G14" s="89">
        <v>0</v>
      </c>
      <c r="H14" s="80"/>
      <c r="I14" s="88">
        <v>27</v>
      </c>
      <c r="J14" s="90">
        <v>-0.88888888888888884</v>
      </c>
      <c r="K14" s="87">
        <v>59</v>
      </c>
      <c r="L14" s="78">
        <v>5.1754385964912282E-2</v>
      </c>
      <c r="M14" s="88">
        <v>74</v>
      </c>
      <c r="N14" s="89">
        <v>4.7772756617172368E-2</v>
      </c>
      <c r="O14" s="80">
        <v>-0.20270270270270274</v>
      </c>
    </row>
    <row r="15" spans="2:15" ht="14.45" customHeight="1">
      <c r="B15" s="75"/>
      <c r="C15" s="76" t="s">
        <v>11</v>
      </c>
      <c r="D15" s="87">
        <v>7</v>
      </c>
      <c r="E15" s="78">
        <v>3.1674208144796379E-2</v>
      </c>
      <c r="F15" s="88">
        <v>5</v>
      </c>
      <c r="G15" s="89">
        <v>2.5773195876288658E-2</v>
      </c>
      <c r="H15" s="80">
        <v>0.39999999999999991</v>
      </c>
      <c r="I15" s="88">
        <v>1</v>
      </c>
      <c r="J15" s="90">
        <v>6</v>
      </c>
      <c r="K15" s="87">
        <v>18</v>
      </c>
      <c r="L15" s="78">
        <v>1.5789473684210527E-2</v>
      </c>
      <c r="M15" s="88">
        <v>31</v>
      </c>
      <c r="N15" s="89">
        <v>2.0012911555842477E-2</v>
      </c>
      <c r="O15" s="80">
        <v>-0.41935483870967738</v>
      </c>
    </row>
    <row r="16" spans="2:15" ht="14.45" customHeight="1">
      <c r="B16" s="75"/>
      <c r="C16" s="76" t="s">
        <v>57</v>
      </c>
      <c r="D16" s="87">
        <v>1</v>
      </c>
      <c r="E16" s="78">
        <v>4.5248868778280547E-3</v>
      </c>
      <c r="F16" s="88">
        <v>7</v>
      </c>
      <c r="G16" s="89">
        <v>3.608247422680412E-2</v>
      </c>
      <c r="H16" s="80">
        <v>-0.85714285714285721</v>
      </c>
      <c r="I16" s="88">
        <v>0</v>
      </c>
      <c r="J16" s="90"/>
      <c r="K16" s="87">
        <v>8</v>
      </c>
      <c r="L16" s="78">
        <v>7.0175438596491229E-3</v>
      </c>
      <c r="M16" s="88">
        <v>21</v>
      </c>
      <c r="N16" s="89">
        <v>1.355713363460297E-2</v>
      </c>
      <c r="O16" s="80">
        <v>-0.61904761904761907</v>
      </c>
    </row>
    <row r="17" spans="2:15" ht="14.45" customHeight="1">
      <c r="B17" s="136"/>
      <c r="C17" s="91" t="s">
        <v>30</v>
      </c>
      <c r="D17" s="92">
        <v>9</v>
      </c>
      <c r="E17" s="93">
        <v>4.072398190045249E-2</v>
      </c>
      <c r="F17" s="92">
        <v>3</v>
      </c>
      <c r="G17" s="93">
        <v>1.5463917525773196E-2</v>
      </c>
      <c r="H17" s="94">
        <v>2</v>
      </c>
      <c r="I17" s="92">
        <v>4</v>
      </c>
      <c r="J17" s="93">
        <v>2.4390243902439025E-2</v>
      </c>
      <c r="K17" s="92">
        <v>26</v>
      </c>
      <c r="L17" s="93">
        <v>2.2807017543859651E-2</v>
      </c>
      <c r="M17" s="92">
        <v>47</v>
      </c>
      <c r="N17" s="93">
        <v>3.0342156229825695E-2</v>
      </c>
      <c r="O17" s="95">
        <v>-0.44680851063829785</v>
      </c>
    </row>
    <row r="18" spans="2:15" ht="14.45" customHeight="1">
      <c r="B18" s="25" t="s">
        <v>5</v>
      </c>
      <c r="C18" s="96" t="s">
        <v>31</v>
      </c>
      <c r="D18" s="97">
        <v>221</v>
      </c>
      <c r="E18" s="17">
        <v>0.99999999999999978</v>
      </c>
      <c r="F18" s="97">
        <v>194</v>
      </c>
      <c r="G18" s="17">
        <v>0.99999999999999978</v>
      </c>
      <c r="H18" s="18">
        <v>0.13917525773195871</v>
      </c>
      <c r="I18" s="97">
        <v>164</v>
      </c>
      <c r="J18" s="19">
        <v>0.34756097560975618</v>
      </c>
      <c r="K18" s="97">
        <v>1140</v>
      </c>
      <c r="L18" s="17">
        <v>1.0000000000000002</v>
      </c>
      <c r="M18" s="97">
        <v>1549</v>
      </c>
      <c r="N18" s="19">
        <v>1.0000000000000002</v>
      </c>
      <c r="O18" s="21">
        <v>-0.26404131697869593</v>
      </c>
    </row>
    <row r="19" spans="2:15" ht="14.45" customHeight="1">
      <c r="B19" s="75"/>
      <c r="C19" s="68" t="s">
        <v>3</v>
      </c>
      <c r="D19" s="85">
        <v>298</v>
      </c>
      <c r="E19" s="70">
        <v>0.20651420651420652</v>
      </c>
      <c r="F19" s="86">
        <v>330</v>
      </c>
      <c r="G19" s="71">
        <v>0.22664835164835165</v>
      </c>
      <c r="H19" s="72">
        <v>-9.6969696969696928E-2</v>
      </c>
      <c r="I19" s="86">
        <v>293</v>
      </c>
      <c r="J19" s="74">
        <v>1.7064846416382284E-2</v>
      </c>
      <c r="K19" s="85">
        <v>2036</v>
      </c>
      <c r="L19" s="70">
        <v>0.23523974581166956</v>
      </c>
      <c r="M19" s="86">
        <v>3868</v>
      </c>
      <c r="N19" s="71">
        <v>0.2291740727574357</v>
      </c>
      <c r="O19" s="72">
        <v>-0.47362978283350565</v>
      </c>
    </row>
    <row r="20" spans="2:15" ht="14.45" customHeight="1">
      <c r="B20" s="75"/>
      <c r="C20" s="76" t="s">
        <v>8</v>
      </c>
      <c r="D20" s="87">
        <v>276</v>
      </c>
      <c r="E20" s="78">
        <v>0.19126819126819128</v>
      </c>
      <c r="F20" s="88">
        <v>283</v>
      </c>
      <c r="G20" s="89">
        <v>0.19436813186813187</v>
      </c>
      <c r="H20" s="80">
        <v>-2.4734982332155431E-2</v>
      </c>
      <c r="I20" s="88">
        <v>237</v>
      </c>
      <c r="J20" s="90">
        <v>0.16455696202531644</v>
      </c>
      <c r="K20" s="87">
        <v>1581</v>
      </c>
      <c r="L20" s="78">
        <v>0.1826689774696707</v>
      </c>
      <c r="M20" s="88">
        <v>2678</v>
      </c>
      <c r="N20" s="89">
        <v>0.15866808863609433</v>
      </c>
      <c r="O20" s="80">
        <v>-0.4096340552651232</v>
      </c>
    </row>
    <row r="21" spans="2:15" ht="14.45" customHeight="1">
      <c r="B21" s="75"/>
      <c r="C21" s="76" t="s">
        <v>10</v>
      </c>
      <c r="D21" s="87">
        <v>258</v>
      </c>
      <c r="E21" s="78">
        <v>0.1787941787941788</v>
      </c>
      <c r="F21" s="88">
        <v>246</v>
      </c>
      <c r="G21" s="89">
        <v>0.16895604395604397</v>
      </c>
      <c r="H21" s="80">
        <v>4.8780487804878092E-2</v>
      </c>
      <c r="I21" s="88">
        <v>228</v>
      </c>
      <c r="J21" s="90">
        <v>0.13157894736842102</v>
      </c>
      <c r="K21" s="87">
        <v>1524</v>
      </c>
      <c r="L21" s="78">
        <v>0.17608318890814559</v>
      </c>
      <c r="M21" s="88">
        <v>3907</v>
      </c>
      <c r="N21" s="89">
        <v>0.23148477307737883</v>
      </c>
      <c r="O21" s="80">
        <v>-0.60993089326849237</v>
      </c>
    </row>
    <row r="22" spans="2:15" ht="14.45" customHeight="1">
      <c r="B22" s="75"/>
      <c r="C22" s="76" t="s">
        <v>4</v>
      </c>
      <c r="D22" s="87">
        <v>229</v>
      </c>
      <c r="E22" s="78">
        <v>0.1586971586971587</v>
      </c>
      <c r="F22" s="88">
        <v>257</v>
      </c>
      <c r="G22" s="89">
        <v>0.17651098901098902</v>
      </c>
      <c r="H22" s="80">
        <v>-0.1089494163424124</v>
      </c>
      <c r="I22" s="88">
        <v>321</v>
      </c>
      <c r="J22" s="90">
        <v>-0.28660436137071654</v>
      </c>
      <c r="K22" s="87">
        <v>1509</v>
      </c>
      <c r="L22" s="78">
        <v>0.17435008665511265</v>
      </c>
      <c r="M22" s="88">
        <v>2843</v>
      </c>
      <c r="N22" s="89">
        <v>0.1684441284512383</v>
      </c>
      <c r="O22" s="80">
        <v>-0.46922265212803371</v>
      </c>
    </row>
    <row r="23" spans="2:15" ht="14.45" customHeight="1">
      <c r="B23" s="117"/>
      <c r="C23" s="76" t="s">
        <v>9</v>
      </c>
      <c r="D23" s="87">
        <v>245</v>
      </c>
      <c r="E23" s="78">
        <v>0.16978516978516978</v>
      </c>
      <c r="F23" s="88">
        <v>164</v>
      </c>
      <c r="G23" s="89">
        <v>0.11263736263736264</v>
      </c>
      <c r="H23" s="80">
        <v>0.49390243902439024</v>
      </c>
      <c r="I23" s="88">
        <v>199</v>
      </c>
      <c r="J23" s="90">
        <v>0.23115577889447225</v>
      </c>
      <c r="K23" s="87">
        <v>1206</v>
      </c>
      <c r="L23" s="78">
        <v>0.13934142114384748</v>
      </c>
      <c r="M23" s="88">
        <v>2460</v>
      </c>
      <c r="N23" s="89">
        <v>0.1457518663348738</v>
      </c>
      <c r="O23" s="80">
        <v>-0.50975609756097562</v>
      </c>
    </row>
    <row r="24" spans="2:15" ht="14.45" customHeight="1">
      <c r="B24" s="75"/>
      <c r="C24" s="76" t="s">
        <v>11</v>
      </c>
      <c r="D24" s="87">
        <v>43</v>
      </c>
      <c r="E24" s="78">
        <v>2.9799029799029798E-2</v>
      </c>
      <c r="F24" s="88">
        <v>148</v>
      </c>
      <c r="G24" s="89">
        <v>0.10164835164835165</v>
      </c>
      <c r="H24" s="80">
        <v>-0.70945945945945943</v>
      </c>
      <c r="I24" s="88">
        <v>60</v>
      </c>
      <c r="J24" s="90">
        <v>-0.28333333333333333</v>
      </c>
      <c r="K24" s="87">
        <v>411</v>
      </c>
      <c r="L24" s="78">
        <v>4.7487001733102253E-2</v>
      </c>
      <c r="M24" s="88">
        <v>869</v>
      </c>
      <c r="N24" s="89">
        <v>5.1487143026424931E-2</v>
      </c>
      <c r="O24" s="80">
        <v>-0.52704257767548901</v>
      </c>
    </row>
    <row r="25" spans="2:15" ht="14.45" customHeight="1">
      <c r="B25" s="75"/>
      <c r="C25" s="76" t="s">
        <v>12</v>
      </c>
      <c r="D25" s="87">
        <v>80</v>
      </c>
      <c r="E25" s="78">
        <v>5.5440055440055439E-2</v>
      </c>
      <c r="F25" s="88">
        <v>26</v>
      </c>
      <c r="G25" s="89">
        <v>1.7857142857142856E-2</v>
      </c>
      <c r="H25" s="80">
        <v>2.0769230769230771</v>
      </c>
      <c r="I25" s="88">
        <v>23</v>
      </c>
      <c r="J25" s="90">
        <v>2.4782608695652173</v>
      </c>
      <c r="K25" s="87">
        <v>303</v>
      </c>
      <c r="L25" s="78">
        <v>3.5008665511265163E-2</v>
      </c>
      <c r="M25" s="88">
        <v>235</v>
      </c>
      <c r="N25" s="89">
        <v>1.3923450645811115E-2</v>
      </c>
      <c r="O25" s="80">
        <v>0.28936170212765955</v>
      </c>
    </row>
    <row r="26" spans="2:15" ht="14.45" customHeight="1">
      <c r="B26" s="75"/>
      <c r="C26" s="76" t="s">
        <v>71</v>
      </c>
      <c r="D26" s="87">
        <v>12</v>
      </c>
      <c r="E26" s="78">
        <v>8.3160083160083165E-3</v>
      </c>
      <c r="F26" s="88">
        <v>0</v>
      </c>
      <c r="G26" s="89">
        <v>0</v>
      </c>
      <c r="H26" s="80"/>
      <c r="I26" s="88">
        <v>20</v>
      </c>
      <c r="J26" s="90">
        <v>-0.4</v>
      </c>
      <c r="K26" s="87">
        <v>57</v>
      </c>
      <c r="L26" s="78">
        <v>6.5857885615251298E-3</v>
      </c>
      <c r="M26" s="88">
        <v>0</v>
      </c>
      <c r="N26" s="89">
        <v>0</v>
      </c>
      <c r="O26" s="80"/>
    </row>
    <row r="27" spans="2:15" ht="14.45" customHeight="1">
      <c r="B27" s="136"/>
      <c r="C27" s="91" t="s">
        <v>30</v>
      </c>
      <c r="D27" s="92">
        <v>2</v>
      </c>
      <c r="E27" s="93">
        <v>1.386001386001386E-3</v>
      </c>
      <c r="F27" s="92">
        <v>2</v>
      </c>
      <c r="G27" s="98">
        <v>1.3736263736263737E-3</v>
      </c>
      <c r="H27" s="94">
        <v>0</v>
      </c>
      <c r="I27" s="92">
        <v>3</v>
      </c>
      <c r="J27" s="99">
        <v>-0.33333333333333337</v>
      </c>
      <c r="K27" s="92">
        <v>28</v>
      </c>
      <c r="L27" s="98">
        <v>3.2351242056614668E-3</v>
      </c>
      <c r="M27" s="92">
        <v>18</v>
      </c>
      <c r="N27" s="98">
        <v>1.0664770707429791E-3</v>
      </c>
      <c r="O27" s="95">
        <v>0.55555555555555558</v>
      </c>
    </row>
    <row r="28" spans="2:15" ht="14.45" customHeight="1">
      <c r="B28" s="24" t="s">
        <v>6</v>
      </c>
      <c r="C28" s="96" t="s">
        <v>31</v>
      </c>
      <c r="D28" s="38">
        <v>1443</v>
      </c>
      <c r="E28" s="17">
        <v>1</v>
      </c>
      <c r="F28" s="38">
        <v>1456</v>
      </c>
      <c r="G28" s="17">
        <v>1.0000000000000002</v>
      </c>
      <c r="H28" s="18">
        <v>-8.9285714285713969E-3</v>
      </c>
      <c r="I28" s="38">
        <v>1384</v>
      </c>
      <c r="J28" s="19">
        <v>4.263005780346818E-2</v>
      </c>
      <c r="K28" s="38">
        <v>8655</v>
      </c>
      <c r="L28" s="17">
        <v>1</v>
      </c>
      <c r="M28" s="38">
        <v>16878</v>
      </c>
      <c r="N28" s="19">
        <v>1</v>
      </c>
      <c r="O28" s="21">
        <v>-0.48720227515108427</v>
      </c>
    </row>
    <row r="29" spans="2:15" ht="14.45" customHeight="1">
      <c r="B29" s="24" t="s">
        <v>58</v>
      </c>
      <c r="C29" s="96" t="s">
        <v>31</v>
      </c>
      <c r="D29" s="97">
        <v>0</v>
      </c>
      <c r="E29" s="17">
        <v>0</v>
      </c>
      <c r="F29" s="97">
        <v>6</v>
      </c>
      <c r="G29" s="17">
        <v>1</v>
      </c>
      <c r="H29" s="18">
        <v>-1</v>
      </c>
      <c r="I29" s="97">
        <v>0</v>
      </c>
      <c r="J29" s="19"/>
      <c r="K29" s="97">
        <v>6</v>
      </c>
      <c r="L29" s="17">
        <v>0.99999999999999989</v>
      </c>
      <c r="M29" s="97">
        <v>15</v>
      </c>
      <c r="N29" s="19">
        <v>1</v>
      </c>
      <c r="O29" s="21">
        <v>-0.6</v>
      </c>
    </row>
    <row r="30" spans="2:15" ht="14.45" customHeight="1">
      <c r="B30" s="25"/>
      <c r="C30" s="100" t="s">
        <v>31</v>
      </c>
      <c r="D30" s="39">
        <v>1664</v>
      </c>
      <c r="E30" s="12">
        <v>1</v>
      </c>
      <c r="F30" s="39">
        <v>1656</v>
      </c>
      <c r="G30" s="12">
        <v>1</v>
      </c>
      <c r="H30" s="13">
        <v>4.8309178743961567E-3</v>
      </c>
      <c r="I30" s="39">
        <v>1548</v>
      </c>
      <c r="J30" s="14">
        <v>7.4935400516795925E-2</v>
      </c>
      <c r="K30" s="39">
        <v>9801</v>
      </c>
      <c r="L30" s="12">
        <v>1</v>
      </c>
      <c r="M30" s="39">
        <v>18442</v>
      </c>
      <c r="N30" s="12">
        <v>1</v>
      </c>
      <c r="O30" s="22">
        <v>-0.46855004880164841</v>
      </c>
    </row>
    <row r="31" spans="2:15" ht="14.45" customHeight="1">
      <c r="B31" t="s">
        <v>55</v>
      </c>
    </row>
    <row r="32" spans="2:15">
      <c r="B32" s="15" t="s">
        <v>56</v>
      </c>
    </row>
    <row r="34" spans="2:15">
      <c r="B34" s="165" t="s">
        <v>41</v>
      </c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23"/>
    </row>
    <row r="35" spans="2:15">
      <c r="B35" s="166" t="s">
        <v>42</v>
      </c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8" t="s">
        <v>38</v>
      </c>
    </row>
    <row r="36" spans="2:15" ht="14.45" customHeight="1">
      <c r="B36" s="189" t="s">
        <v>22</v>
      </c>
      <c r="C36" s="189" t="s">
        <v>1</v>
      </c>
      <c r="D36" s="170" t="s">
        <v>86</v>
      </c>
      <c r="E36" s="161"/>
      <c r="F36" s="161"/>
      <c r="G36" s="161"/>
      <c r="H36" s="171"/>
      <c r="I36" s="161" t="s">
        <v>84</v>
      </c>
      <c r="J36" s="161"/>
      <c r="K36" s="170" t="s">
        <v>87</v>
      </c>
      <c r="L36" s="161"/>
      <c r="M36" s="161"/>
      <c r="N36" s="161"/>
      <c r="O36" s="171"/>
    </row>
    <row r="37" spans="2:15" ht="14.45" customHeight="1">
      <c r="B37" s="190"/>
      <c r="C37" s="190"/>
      <c r="D37" s="167" t="s">
        <v>88</v>
      </c>
      <c r="E37" s="168"/>
      <c r="F37" s="168"/>
      <c r="G37" s="168"/>
      <c r="H37" s="169"/>
      <c r="I37" s="168" t="s">
        <v>85</v>
      </c>
      <c r="J37" s="168"/>
      <c r="K37" s="167" t="s">
        <v>89</v>
      </c>
      <c r="L37" s="168"/>
      <c r="M37" s="168"/>
      <c r="N37" s="168"/>
      <c r="O37" s="169"/>
    </row>
    <row r="38" spans="2:15" ht="14.45" customHeight="1">
      <c r="B38" s="190"/>
      <c r="C38" s="188"/>
      <c r="D38" s="159">
        <v>2020</v>
      </c>
      <c r="E38" s="162"/>
      <c r="F38" s="172">
        <v>2019</v>
      </c>
      <c r="G38" s="172"/>
      <c r="H38" s="191" t="s">
        <v>23</v>
      </c>
      <c r="I38" s="193">
        <v>2020</v>
      </c>
      <c r="J38" s="159" t="s">
        <v>90</v>
      </c>
      <c r="K38" s="159">
        <v>2020</v>
      </c>
      <c r="L38" s="162"/>
      <c r="M38" s="172">
        <v>2019</v>
      </c>
      <c r="N38" s="162"/>
      <c r="O38" s="178" t="s">
        <v>23</v>
      </c>
    </row>
    <row r="39" spans="2:15" ht="18.75" customHeight="1">
      <c r="B39" s="195" t="s">
        <v>22</v>
      </c>
      <c r="C39" s="179" t="s">
        <v>25</v>
      </c>
      <c r="D39" s="163"/>
      <c r="E39" s="164"/>
      <c r="F39" s="173"/>
      <c r="G39" s="173"/>
      <c r="H39" s="192"/>
      <c r="I39" s="194"/>
      <c r="J39" s="160"/>
      <c r="K39" s="163"/>
      <c r="L39" s="164"/>
      <c r="M39" s="173"/>
      <c r="N39" s="164"/>
      <c r="O39" s="178"/>
    </row>
    <row r="40" spans="2:15" ht="14.45" customHeight="1">
      <c r="B40" s="195"/>
      <c r="C40" s="179"/>
      <c r="D40" s="155" t="s">
        <v>26</v>
      </c>
      <c r="E40" s="150" t="s">
        <v>2</v>
      </c>
      <c r="F40" s="154" t="s">
        <v>26</v>
      </c>
      <c r="G40" s="57" t="s">
        <v>2</v>
      </c>
      <c r="H40" s="181" t="s">
        <v>27</v>
      </c>
      <c r="I40" s="58" t="s">
        <v>26</v>
      </c>
      <c r="J40" s="183" t="s">
        <v>91</v>
      </c>
      <c r="K40" s="155" t="s">
        <v>26</v>
      </c>
      <c r="L40" s="56" t="s">
        <v>2</v>
      </c>
      <c r="M40" s="154" t="s">
        <v>26</v>
      </c>
      <c r="N40" s="56" t="s">
        <v>2</v>
      </c>
      <c r="O40" s="185" t="s">
        <v>27</v>
      </c>
    </row>
    <row r="41" spans="2:15" ht="25.5">
      <c r="B41" s="196"/>
      <c r="C41" s="180"/>
      <c r="D41" s="152" t="s">
        <v>28</v>
      </c>
      <c r="E41" s="153" t="s">
        <v>29</v>
      </c>
      <c r="F41" s="54" t="s">
        <v>28</v>
      </c>
      <c r="G41" s="55" t="s">
        <v>29</v>
      </c>
      <c r="H41" s="182"/>
      <c r="I41" s="59" t="s">
        <v>28</v>
      </c>
      <c r="J41" s="184"/>
      <c r="K41" s="152" t="s">
        <v>28</v>
      </c>
      <c r="L41" s="153" t="s">
        <v>29</v>
      </c>
      <c r="M41" s="54" t="s">
        <v>28</v>
      </c>
      <c r="N41" s="153" t="s">
        <v>29</v>
      </c>
      <c r="O41" s="186"/>
    </row>
    <row r="42" spans="2:15">
      <c r="B42" s="151"/>
      <c r="C42" s="76" t="s">
        <v>9</v>
      </c>
      <c r="D42" s="87">
        <v>0</v>
      </c>
      <c r="E42" s="78">
        <v>0</v>
      </c>
      <c r="F42" s="88"/>
      <c r="G42" s="89"/>
      <c r="H42" s="80"/>
      <c r="I42" s="88">
        <v>1</v>
      </c>
      <c r="J42" s="90">
        <v>-1</v>
      </c>
      <c r="K42" s="87">
        <v>1</v>
      </c>
      <c r="L42" s="78">
        <v>0.5</v>
      </c>
      <c r="M42" s="88"/>
      <c r="N42" s="89"/>
      <c r="O42" s="80"/>
    </row>
    <row r="43" spans="2:15">
      <c r="B43" s="151"/>
      <c r="C43" s="76" t="s">
        <v>12</v>
      </c>
      <c r="D43" s="87">
        <v>1</v>
      </c>
      <c r="E43" s="78">
        <v>1</v>
      </c>
      <c r="F43" s="88"/>
      <c r="G43" s="89"/>
      <c r="H43" s="80"/>
      <c r="I43" s="88">
        <v>0</v>
      </c>
      <c r="J43" s="90"/>
      <c r="K43" s="87">
        <v>1</v>
      </c>
      <c r="L43" s="78">
        <v>0.5</v>
      </c>
      <c r="M43" s="88"/>
      <c r="N43" s="89"/>
      <c r="O43" s="80"/>
    </row>
    <row r="44" spans="2:15">
      <c r="B44" s="25" t="s">
        <v>5</v>
      </c>
      <c r="C44" s="96" t="s">
        <v>31</v>
      </c>
      <c r="D44" s="97">
        <v>1</v>
      </c>
      <c r="E44" s="17">
        <v>1</v>
      </c>
      <c r="F44" s="97">
        <v>0</v>
      </c>
      <c r="G44" s="17">
        <v>0</v>
      </c>
      <c r="H44" s="20"/>
      <c r="I44" s="97">
        <v>1</v>
      </c>
      <c r="J44" s="17">
        <v>-1</v>
      </c>
      <c r="K44" s="97">
        <v>2</v>
      </c>
      <c r="L44" s="17">
        <v>1</v>
      </c>
      <c r="M44" s="97">
        <v>0</v>
      </c>
      <c r="N44" s="17">
        <v>0</v>
      </c>
      <c r="O44" s="20"/>
    </row>
    <row r="45" spans="2:15">
      <c r="B45" s="75"/>
      <c r="C45" s="68" t="s">
        <v>3</v>
      </c>
      <c r="D45" s="85">
        <v>268</v>
      </c>
      <c r="E45" s="70">
        <v>0.23183391003460208</v>
      </c>
      <c r="F45" s="86">
        <v>294</v>
      </c>
      <c r="G45" s="71">
        <v>0.25654450261780104</v>
      </c>
      <c r="H45" s="72">
        <v>-8.8435374149659851E-2</v>
      </c>
      <c r="I45" s="86">
        <v>248</v>
      </c>
      <c r="J45" s="74">
        <v>8.0645161290322509E-2</v>
      </c>
      <c r="K45" s="85">
        <v>1773</v>
      </c>
      <c r="L45" s="70">
        <v>0.2623169107856192</v>
      </c>
      <c r="M45" s="86">
        <v>3427</v>
      </c>
      <c r="N45" s="71">
        <v>0.24941775836972344</v>
      </c>
      <c r="O45" s="72">
        <v>-0.48263787569302596</v>
      </c>
    </row>
    <row r="46" spans="2:15">
      <c r="B46" s="75"/>
      <c r="C46" s="76" t="s">
        <v>8</v>
      </c>
      <c r="D46" s="87">
        <v>219</v>
      </c>
      <c r="E46" s="78">
        <v>0.18944636678200691</v>
      </c>
      <c r="F46" s="88">
        <v>234</v>
      </c>
      <c r="G46" s="89">
        <v>0.20418848167539266</v>
      </c>
      <c r="H46" s="80">
        <v>-6.4102564102564097E-2</v>
      </c>
      <c r="I46" s="88">
        <v>190</v>
      </c>
      <c r="J46" s="90">
        <v>0.15263157894736845</v>
      </c>
      <c r="K46" s="87">
        <v>1269</v>
      </c>
      <c r="L46" s="78">
        <v>0.1877496671105193</v>
      </c>
      <c r="M46" s="88">
        <v>2215</v>
      </c>
      <c r="N46" s="89">
        <v>0.16120815138282388</v>
      </c>
      <c r="O46" s="80">
        <v>-0.42708803611738144</v>
      </c>
    </row>
    <row r="47" spans="2:15">
      <c r="B47" s="75"/>
      <c r="C47" s="76" t="s">
        <v>10</v>
      </c>
      <c r="D47" s="87">
        <v>212</v>
      </c>
      <c r="E47" s="78">
        <v>0.18339100346020762</v>
      </c>
      <c r="F47" s="88">
        <v>161</v>
      </c>
      <c r="G47" s="89">
        <v>0.14048865619546247</v>
      </c>
      <c r="H47" s="80">
        <v>0.31677018633540377</v>
      </c>
      <c r="I47" s="88">
        <v>196</v>
      </c>
      <c r="J47" s="90">
        <v>8.163265306122458E-2</v>
      </c>
      <c r="K47" s="87">
        <v>1201</v>
      </c>
      <c r="L47" s="78">
        <v>0.17768900724959313</v>
      </c>
      <c r="M47" s="88">
        <v>3219</v>
      </c>
      <c r="N47" s="89">
        <v>0.23427947598253276</v>
      </c>
      <c r="O47" s="80">
        <v>-0.62690276483379925</v>
      </c>
    </row>
    <row r="48" spans="2:15">
      <c r="B48" s="75"/>
      <c r="C48" s="76" t="s">
        <v>4</v>
      </c>
      <c r="D48" s="87">
        <v>156</v>
      </c>
      <c r="E48" s="78">
        <v>0.13494809688581316</v>
      </c>
      <c r="F48" s="88">
        <v>204</v>
      </c>
      <c r="G48" s="89">
        <v>0.17801047120418848</v>
      </c>
      <c r="H48" s="80">
        <v>-0.23529411764705888</v>
      </c>
      <c r="I48" s="88">
        <v>243</v>
      </c>
      <c r="J48" s="90">
        <v>-0.35802469135802473</v>
      </c>
      <c r="K48" s="87">
        <v>1075</v>
      </c>
      <c r="L48" s="78">
        <v>0.15904719633081818</v>
      </c>
      <c r="M48" s="88">
        <v>2125</v>
      </c>
      <c r="N48" s="89">
        <v>0.15465793304221251</v>
      </c>
      <c r="O48" s="80">
        <v>-0.49411764705882355</v>
      </c>
    </row>
    <row r="49" spans="2:15">
      <c r="B49" s="117"/>
      <c r="C49" s="76" t="s">
        <v>9</v>
      </c>
      <c r="D49" s="87">
        <v>186</v>
      </c>
      <c r="E49" s="78">
        <v>0.16089965397923875</v>
      </c>
      <c r="F49" s="88">
        <v>124</v>
      </c>
      <c r="G49" s="89">
        <v>0.10820244328097731</v>
      </c>
      <c r="H49" s="80">
        <v>0.5</v>
      </c>
      <c r="I49" s="88">
        <v>136</v>
      </c>
      <c r="J49" s="90">
        <v>0.36764705882352944</v>
      </c>
      <c r="K49" s="87">
        <v>817</v>
      </c>
      <c r="L49" s="78">
        <v>0.12087586921142181</v>
      </c>
      <c r="M49" s="88">
        <v>1936</v>
      </c>
      <c r="N49" s="89">
        <v>0.14090247452692867</v>
      </c>
      <c r="O49" s="80">
        <v>-0.57799586776859502</v>
      </c>
    </row>
    <row r="50" spans="2:15">
      <c r="B50" s="75"/>
      <c r="C50" s="76" t="s">
        <v>11</v>
      </c>
      <c r="D50" s="87">
        <v>28</v>
      </c>
      <c r="E50" s="78">
        <v>2.4221453287197232E-2</v>
      </c>
      <c r="F50" s="88">
        <v>118</v>
      </c>
      <c r="G50" s="89">
        <v>0.10296684118673648</v>
      </c>
      <c r="H50" s="80">
        <v>-0.76271186440677963</v>
      </c>
      <c r="I50" s="88">
        <v>44</v>
      </c>
      <c r="J50" s="90">
        <v>-0.36363636363636365</v>
      </c>
      <c r="K50" s="87">
        <v>301</v>
      </c>
      <c r="L50" s="78">
        <v>4.453321497262909E-2</v>
      </c>
      <c r="M50" s="88">
        <v>679</v>
      </c>
      <c r="N50" s="89">
        <v>4.9417758369723438E-2</v>
      </c>
      <c r="O50" s="80">
        <v>-0.55670103092783507</v>
      </c>
    </row>
    <row r="51" spans="2:15">
      <c r="B51" s="75"/>
      <c r="C51" s="76" t="s">
        <v>12</v>
      </c>
      <c r="D51" s="87">
        <v>74</v>
      </c>
      <c r="E51" s="78">
        <v>6.4013840830449822E-2</v>
      </c>
      <c r="F51" s="88">
        <v>11</v>
      </c>
      <c r="G51" s="89">
        <v>9.5986038394415361E-3</v>
      </c>
      <c r="H51" s="80">
        <v>5.7272727272727275</v>
      </c>
      <c r="I51" s="88">
        <v>14</v>
      </c>
      <c r="J51" s="90">
        <v>4.2857142857142856</v>
      </c>
      <c r="K51" s="87">
        <v>258</v>
      </c>
      <c r="L51" s="78">
        <v>3.8171327119396359E-2</v>
      </c>
      <c r="M51" s="88">
        <v>136</v>
      </c>
      <c r="N51" s="89">
        <v>9.8981077147016015E-3</v>
      </c>
      <c r="O51" s="80">
        <v>0.89705882352941169</v>
      </c>
    </row>
    <row r="52" spans="2:15">
      <c r="B52" s="75"/>
      <c r="C52" s="76" t="s">
        <v>71</v>
      </c>
      <c r="D52" s="87">
        <v>12</v>
      </c>
      <c r="E52" s="78">
        <v>1.0380622837370242E-2</v>
      </c>
      <c r="F52" s="88">
        <v>0</v>
      </c>
      <c r="G52" s="89">
        <v>0</v>
      </c>
      <c r="H52" s="80"/>
      <c r="I52" s="88">
        <v>20</v>
      </c>
      <c r="J52" s="90">
        <v>-0.4</v>
      </c>
      <c r="K52" s="87">
        <v>57</v>
      </c>
      <c r="L52" s="78">
        <v>8.4332001775410566E-3</v>
      </c>
      <c r="M52" s="88">
        <v>0</v>
      </c>
      <c r="N52" s="89">
        <v>0</v>
      </c>
      <c r="O52" s="80"/>
    </row>
    <row r="53" spans="2:15">
      <c r="B53" s="136"/>
      <c r="C53" s="91" t="s">
        <v>30</v>
      </c>
      <c r="D53" s="92">
        <v>0</v>
      </c>
      <c r="E53" s="93">
        <v>0</v>
      </c>
      <c r="F53" s="92">
        <v>0</v>
      </c>
      <c r="G53" s="98">
        <v>0</v>
      </c>
      <c r="H53" s="94"/>
      <c r="I53" s="92">
        <v>0</v>
      </c>
      <c r="J53" s="99"/>
      <c r="K53" s="92">
        <v>5</v>
      </c>
      <c r="L53" s="98">
        <v>7.3975440153868915E-4</v>
      </c>
      <c r="M53" s="92">
        <v>0</v>
      </c>
      <c r="N53" s="98">
        <v>0</v>
      </c>
      <c r="O53" s="95"/>
    </row>
    <row r="54" spans="2:15">
      <c r="B54" s="24" t="s">
        <v>6</v>
      </c>
      <c r="C54" s="96" t="s">
        <v>31</v>
      </c>
      <c r="D54" s="38">
        <v>1155</v>
      </c>
      <c r="E54" s="17">
        <v>0.99913494809688597</v>
      </c>
      <c r="F54" s="38">
        <v>1146</v>
      </c>
      <c r="G54" s="17">
        <v>0.99999999999999989</v>
      </c>
      <c r="H54" s="18">
        <v>7.8534031413612926E-3</v>
      </c>
      <c r="I54" s="38">
        <v>1091</v>
      </c>
      <c r="J54" s="19">
        <v>5.8661778185151281E-2</v>
      </c>
      <c r="K54" s="38">
        <v>6756</v>
      </c>
      <c r="L54" s="17">
        <v>0.99955614735907683</v>
      </c>
      <c r="M54" s="38">
        <v>13737</v>
      </c>
      <c r="N54" s="19">
        <v>0.99978165938864627</v>
      </c>
      <c r="O54" s="21">
        <v>-0.50818956103952828</v>
      </c>
    </row>
    <row r="55" spans="2:15">
      <c r="B55" s="24" t="s">
        <v>58</v>
      </c>
      <c r="C55" s="96" t="s">
        <v>31</v>
      </c>
      <c r="D55" s="97">
        <v>0</v>
      </c>
      <c r="E55" s="17">
        <v>1</v>
      </c>
      <c r="F55" s="97">
        <v>0</v>
      </c>
      <c r="G55" s="17">
        <v>1</v>
      </c>
      <c r="H55" s="18"/>
      <c r="I55" s="97">
        <v>0</v>
      </c>
      <c r="J55" s="19"/>
      <c r="K55" s="97">
        <v>1</v>
      </c>
      <c r="L55" s="17">
        <v>1</v>
      </c>
      <c r="M55" s="97">
        <v>3</v>
      </c>
      <c r="N55" s="17">
        <v>1</v>
      </c>
      <c r="O55" s="21">
        <v>-0.66666666666666674</v>
      </c>
    </row>
    <row r="56" spans="2:15">
      <c r="B56" s="25"/>
      <c r="C56" s="100" t="s">
        <v>31</v>
      </c>
      <c r="D56" s="39">
        <v>1156</v>
      </c>
      <c r="E56" s="12">
        <v>1</v>
      </c>
      <c r="F56" s="39">
        <v>1146</v>
      </c>
      <c r="G56" s="12">
        <v>1</v>
      </c>
      <c r="H56" s="13">
        <v>8.7260034904013128E-3</v>
      </c>
      <c r="I56" s="39">
        <v>1092</v>
      </c>
      <c r="J56" s="14">
        <v>5.8608058608058622E-2</v>
      </c>
      <c r="K56" s="39">
        <v>6759</v>
      </c>
      <c r="L56" s="12">
        <v>1</v>
      </c>
      <c r="M56" s="39">
        <v>13740</v>
      </c>
      <c r="N56" s="12">
        <v>1</v>
      </c>
      <c r="O56" s="22">
        <v>-0.50807860262008742</v>
      </c>
    </row>
    <row r="57" spans="2:15">
      <c r="B57" s="35" t="s">
        <v>45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</row>
    <row r="58" spans="2:15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</row>
    <row r="59" spans="2:15">
      <c r="B59" s="165" t="s">
        <v>53</v>
      </c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23"/>
    </row>
    <row r="60" spans="2:15">
      <c r="B60" s="166" t="s">
        <v>54</v>
      </c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8" t="s">
        <v>38</v>
      </c>
    </row>
    <row r="61" spans="2:15">
      <c r="B61" s="189" t="s">
        <v>22</v>
      </c>
      <c r="C61" s="189" t="s">
        <v>1</v>
      </c>
      <c r="D61" s="170" t="s">
        <v>86</v>
      </c>
      <c r="E61" s="161"/>
      <c r="F61" s="161"/>
      <c r="G61" s="161"/>
      <c r="H61" s="171"/>
      <c r="I61" s="161" t="s">
        <v>84</v>
      </c>
      <c r="J61" s="161"/>
      <c r="K61" s="170" t="s">
        <v>87</v>
      </c>
      <c r="L61" s="161"/>
      <c r="M61" s="161"/>
      <c r="N61" s="161"/>
      <c r="O61" s="171"/>
    </row>
    <row r="62" spans="2:15">
      <c r="B62" s="190"/>
      <c r="C62" s="190"/>
      <c r="D62" s="167" t="s">
        <v>88</v>
      </c>
      <c r="E62" s="168"/>
      <c r="F62" s="168"/>
      <c r="G62" s="168"/>
      <c r="H62" s="169"/>
      <c r="I62" s="168" t="s">
        <v>85</v>
      </c>
      <c r="J62" s="168"/>
      <c r="K62" s="167" t="s">
        <v>89</v>
      </c>
      <c r="L62" s="168"/>
      <c r="M62" s="168"/>
      <c r="N62" s="168"/>
      <c r="O62" s="169"/>
    </row>
    <row r="63" spans="2:15" ht="15" customHeight="1">
      <c r="B63" s="190"/>
      <c r="C63" s="188"/>
      <c r="D63" s="159">
        <v>2020</v>
      </c>
      <c r="E63" s="162"/>
      <c r="F63" s="172">
        <v>2019</v>
      </c>
      <c r="G63" s="172"/>
      <c r="H63" s="191" t="s">
        <v>23</v>
      </c>
      <c r="I63" s="193">
        <v>2020</v>
      </c>
      <c r="J63" s="159" t="s">
        <v>90</v>
      </c>
      <c r="K63" s="159">
        <v>2020</v>
      </c>
      <c r="L63" s="162"/>
      <c r="M63" s="172">
        <v>2019</v>
      </c>
      <c r="N63" s="162"/>
      <c r="O63" s="178" t="s">
        <v>23</v>
      </c>
    </row>
    <row r="64" spans="2:15" ht="14.45" customHeight="1">
      <c r="B64" s="195" t="s">
        <v>22</v>
      </c>
      <c r="C64" s="179" t="s">
        <v>25</v>
      </c>
      <c r="D64" s="163"/>
      <c r="E64" s="164"/>
      <c r="F64" s="173"/>
      <c r="G64" s="173"/>
      <c r="H64" s="192"/>
      <c r="I64" s="194"/>
      <c r="J64" s="160"/>
      <c r="K64" s="163"/>
      <c r="L64" s="164"/>
      <c r="M64" s="173"/>
      <c r="N64" s="164"/>
      <c r="O64" s="178"/>
    </row>
    <row r="65" spans="2:15" ht="15" customHeight="1">
      <c r="B65" s="195"/>
      <c r="C65" s="179"/>
      <c r="D65" s="155" t="s">
        <v>26</v>
      </c>
      <c r="E65" s="150" t="s">
        <v>2</v>
      </c>
      <c r="F65" s="154" t="s">
        <v>26</v>
      </c>
      <c r="G65" s="57" t="s">
        <v>2</v>
      </c>
      <c r="H65" s="181" t="s">
        <v>27</v>
      </c>
      <c r="I65" s="58" t="s">
        <v>26</v>
      </c>
      <c r="J65" s="183" t="s">
        <v>91</v>
      </c>
      <c r="K65" s="155" t="s">
        <v>26</v>
      </c>
      <c r="L65" s="56" t="s">
        <v>2</v>
      </c>
      <c r="M65" s="154" t="s">
        <v>26</v>
      </c>
      <c r="N65" s="56" t="s">
        <v>2</v>
      </c>
      <c r="O65" s="185" t="s">
        <v>27</v>
      </c>
    </row>
    <row r="66" spans="2:15" ht="14.25" customHeight="1">
      <c r="B66" s="196"/>
      <c r="C66" s="180"/>
      <c r="D66" s="152" t="s">
        <v>28</v>
      </c>
      <c r="E66" s="153" t="s">
        <v>29</v>
      </c>
      <c r="F66" s="54" t="s">
        <v>28</v>
      </c>
      <c r="G66" s="55" t="s">
        <v>29</v>
      </c>
      <c r="H66" s="182"/>
      <c r="I66" s="59" t="s">
        <v>28</v>
      </c>
      <c r="J66" s="184"/>
      <c r="K66" s="152" t="s">
        <v>28</v>
      </c>
      <c r="L66" s="153" t="s">
        <v>29</v>
      </c>
      <c r="M66" s="54" t="s">
        <v>28</v>
      </c>
      <c r="N66" s="153" t="s">
        <v>29</v>
      </c>
      <c r="O66" s="186"/>
    </row>
    <row r="67" spans="2:15">
      <c r="B67" s="75"/>
      <c r="C67" s="68" t="s">
        <v>12</v>
      </c>
      <c r="D67" s="85">
        <v>86</v>
      </c>
      <c r="E67" s="70">
        <v>0.39090909090909093</v>
      </c>
      <c r="F67" s="86">
        <v>69</v>
      </c>
      <c r="G67" s="71">
        <v>0.35567010309278352</v>
      </c>
      <c r="H67" s="72">
        <v>0.24637681159420288</v>
      </c>
      <c r="I67" s="85">
        <v>79</v>
      </c>
      <c r="J67" s="74">
        <v>8.8607594936708889E-2</v>
      </c>
      <c r="K67" s="85">
        <v>520</v>
      </c>
      <c r="L67" s="70">
        <v>0.45694200351493847</v>
      </c>
      <c r="M67" s="86">
        <v>641</v>
      </c>
      <c r="N67" s="71">
        <v>0.41381536475145253</v>
      </c>
      <c r="O67" s="72">
        <v>-0.18876755070202811</v>
      </c>
    </row>
    <row r="68" spans="2:15">
      <c r="B68" s="75"/>
      <c r="C68" s="76" t="s">
        <v>9</v>
      </c>
      <c r="D68" s="87">
        <v>55</v>
      </c>
      <c r="E68" s="78">
        <v>0.25</v>
      </c>
      <c r="F68" s="88">
        <v>43</v>
      </c>
      <c r="G68" s="89">
        <v>0.22164948453608246</v>
      </c>
      <c r="H68" s="80">
        <v>0.27906976744186052</v>
      </c>
      <c r="I68" s="87">
        <v>23</v>
      </c>
      <c r="J68" s="90">
        <v>1.3913043478260869</v>
      </c>
      <c r="K68" s="87">
        <v>224</v>
      </c>
      <c r="L68" s="78">
        <v>0.19683655536028119</v>
      </c>
      <c r="M68" s="88">
        <v>282</v>
      </c>
      <c r="N68" s="89">
        <v>0.18205293737895417</v>
      </c>
      <c r="O68" s="80">
        <v>-0.20567375886524819</v>
      </c>
    </row>
    <row r="69" spans="2:15">
      <c r="B69" s="75"/>
      <c r="C69" s="76" t="s">
        <v>4</v>
      </c>
      <c r="D69" s="87">
        <v>53</v>
      </c>
      <c r="E69" s="78">
        <v>0.24090909090909091</v>
      </c>
      <c r="F69" s="88">
        <v>64</v>
      </c>
      <c r="G69" s="89">
        <v>0.32989690721649484</v>
      </c>
      <c r="H69" s="80">
        <v>-0.171875</v>
      </c>
      <c r="I69" s="88"/>
      <c r="J69" s="90"/>
      <c r="K69" s="87">
        <v>204</v>
      </c>
      <c r="L69" s="78">
        <v>0.17926186291739896</v>
      </c>
      <c r="M69" s="88">
        <v>385</v>
      </c>
      <c r="N69" s="89">
        <v>0.2485474499677211</v>
      </c>
      <c r="O69" s="80">
        <v>-0.47012987012987018</v>
      </c>
    </row>
    <row r="70" spans="2:15" ht="14.45" customHeight="1">
      <c r="B70" s="75"/>
      <c r="C70" s="76" t="s">
        <v>3</v>
      </c>
      <c r="D70" s="87">
        <v>6</v>
      </c>
      <c r="E70" s="78">
        <v>2.7272727272727271E-2</v>
      </c>
      <c r="F70" s="88">
        <v>3</v>
      </c>
      <c r="G70" s="89">
        <v>1.5463917525773196E-2</v>
      </c>
      <c r="H70" s="80">
        <v>1</v>
      </c>
      <c r="I70" s="88"/>
      <c r="J70" s="90"/>
      <c r="K70" s="87">
        <v>79</v>
      </c>
      <c r="L70" s="78">
        <v>6.9420035149384884E-2</v>
      </c>
      <c r="M70" s="88">
        <v>68</v>
      </c>
      <c r="N70" s="89">
        <v>4.3899289864428662E-2</v>
      </c>
      <c r="O70" s="80">
        <v>0.16176470588235303</v>
      </c>
    </row>
    <row r="71" spans="2:15" ht="14.45" customHeight="1">
      <c r="B71" s="117"/>
      <c r="C71" s="76" t="s">
        <v>43</v>
      </c>
      <c r="D71" s="87">
        <v>3</v>
      </c>
      <c r="E71" s="78">
        <v>1.3636363636363636E-2</v>
      </c>
      <c r="F71" s="88">
        <v>0</v>
      </c>
      <c r="G71" s="89">
        <v>0</v>
      </c>
      <c r="H71" s="80"/>
      <c r="I71" s="88">
        <v>27</v>
      </c>
      <c r="J71" s="90">
        <v>-0.88888888888888884</v>
      </c>
      <c r="K71" s="87">
        <v>59</v>
      </c>
      <c r="L71" s="78">
        <v>5.1845342706502637E-2</v>
      </c>
      <c r="M71" s="88">
        <v>74</v>
      </c>
      <c r="N71" s="89">
        <v>4.7772756617172368E-2</v>
      </c>
      <c r="O71" s="80">
        <v>-0.20270270270270274</v>
      </c>
    </row>
    <row r="72" spans="2:15" ht="14.45" customHeight="1">
      <c r="B72" s="75"/>
      <c r="C72" s="76" t="s">
        <v>11</v>
      </c>
      <c r="D72" s="87">
        <v>7</v>
      </c>
      <c r="E72" s="78">
        <v>3.1818181818181815E-2</v>
      </c>
      <c r="F72" s="88">
        <v>5</v>
      </c>
      <c r="G72" s="89">
        <v>2.5773195876288658E-2</v>
      </c>
      <c r="H72" s="80">
        <v>0.39999999999999991</v>
      </c>
      <c r="I72" s="88">
        <v>1</v>
      </c>
      <c r="J72" s="90">
        <v>6</v>
      </c>
      <c r="K72" s="87">
        <v>18</v>
      </c>
      <c r="L72" s="78">
        <v>1.5817223198594025E-2</v>
      </c>
      <c r="M72" s="88">
        <v>31</v>
      </c>
      <c r="N72" s="89">
        <v>2.0012911555842477E-2</v>
      </c>
      <c r="O72" s="80">
        <v>-0.41935483870967738</v>
      </c>
    </row>
    <row r="73" spans="2:15" ht="14.45" customHeight="1">
      <c r="B73" s="75"/>
      <c r="C73" s="76" t="s">
        <v>57</v>
      </c>
      <c r="D73" s="87">
        <v>1</v>
      </c>
      <c r="E73" s="78">
        <v>4.5454545454545452E-3</v>
      </c>
      <c r="F73" s="88">
        <v>7</v>
      </c>
      <c r="G73" s="89">
        <v>3.608247422680412E-2</v>
      </c>
      <c r="H73" s="80">
        <v>-0.85714285714285721</v>
      </c>
      <c r="I73" s="88">
        <v>0</v>
      </c>
      <c r="J73" s="90"/>
      <c r="K73" s="87">
        <v>8</v>
      </c>
      <c r="L73" s="78">
        <v>7.0298769771528994E-3</v>
      </c>
      <c r="M73" s="88">
        <v>21</v>
      </c>
      <c r="N73" s="89">
        <v>1.355713363460297E-2</v>
      </c>
      <c r="O73" s="80">
        <v>-0.61904761904761907</v>
      </c>
    </row>
    <row r="74" spans="2:15">
      <c r="B74" s="75"/>
      <c r="C74" s="91" t="s">
        <v>30</v>
      </c>
      <c r="D74" s="92">
        <v>9</v>
      </c>
      <c r="E74" s="93">
        <v>4.0909090909090916E-2</v>
      </c>
      <c r="F74" s="92">
        <v>3</v>
      </c>
      <c r="G74" s="98">
        <v>1.5463917525773196E-2</v>
      </c>
      <c r="H74" s="94">
        <v>2</v>
      </c>
      <c r="I74" s="92">
        <v>4</v>
      </c>
      <c r="J74" s="99">
        <v>1.25</v>
      </c>
      <c r="K74" s="92">
        <v>26</v>
      </c>
      <c r="L74" s="98">
        <v>2.2847100175746926E-2</v>
      </c>
      <c r="M74" s="92">
        <v>47</v>
      </c>
      <c r="N74" s="98">
        <v>3.0342156229825695E-2</v>
      </c>
      <c r="O74" s="95">
        <v>-0.44680851063829785</v>
      </c>
    </row>
    <row r="75" spans="2:15" ht="15" customHeight="1">
      <c r="B75" s="25" t="s">
        <v>5</v>
      </c>
      <c r="C75" s="96" t="s">
        <v>31</v>
      </c>
      <c r="D75" s="38">
        <v>220</v>
      </c>
      <c r="E75" s="17">
        <v>0.99999999999999978</v>
      </c>
      <c r="F75" s="38">
        <v>194</v>
      </c>
      <c r="G75" s="17">
        <v>0.99999999999999978</v>
      </c>
      <c r="H75" s="18">
        <v>0.134020618556701</v>
      </c>
      <c r="I75" s="38">
        <v>134</v>
      </c>
      <c r="J75" s="19">
        <v>4.591023053873907</v>
      </c>
      <c r="K75" s="38">
        <v>1138</v>
      </c>
      <c r="L75" s="17">
        <v>1.0000000000000002</v>
      </c>
      <c r="M75" s="38">
        <v>1549</v>
      </c>
      <c r="N75" s="19">
        <v>1.0000000000000002</v>
      </c>
      <c r="O75" s="21">
        <v>-0.26533247256294379</v>
      </c>
    </row>
    <row r="76" spans="2:15">
      <c r="B76" s="75"/>
      <c r="C76" s="68" t="s">
        <v>4</v>
      </c>
      <c r="D76" s="85">
        <v>73</v>
      </c>
      <c r="E76" s="70">
        <v>0.25347222222222221</v>
      </c>
      <c r="F76" s="86">
        <v>53</v>
      </c>
      <c r="G76" s="71">
        <v>0.17096774193548386</v>
      </c>
      <c r="H76" s="72">
        <v>0.37735849056603765</v>
      </c>
      <c r="I76" s="86">
        <v>78</v>
      </c>
      <c r="J76" s="74">
        <v>-6.4102564102564097E-2</v>
      </c>
      <c r="K76" s="85">
        <v>434</v>
      </c>
      <c r="L76" s="70">
        <v>0.22854133754607689</v>
      </c>
      <c r="M76" s="86">
        <v>718</v>
      </c>
      <c r="N76" s="71">
        <v>0.22858962113976442</v>
      </c>
      <c r="O76" s="72">
        <v>-0.3955431754874652</v>
      </c>
    </row>
    <row r="77" spans="2:15" ht="15" customHeight="1">
      <c r="B77" s="75"/>
      <c r="C77" s="76" t="s">
        <v>9</v>
      </c>
      <c r="D77" s="87">
        <v>59</v>
      </c>
      <c r="E77" s="78">
        <v>0.2048611111111111</v>
      </c>
      <c r="F77" s="88">
        <v>40</v>
      </c>
      <c r="G77" s="89">
        <v>0.12903225806451613</v>
      </c>
      <c r="H77" s="80">
        <v>0.47500000000000009</v>
      </c>
      <c r="I77" s="88">
        <v>63</v>
      </c>
      <c r="J77" s="90">
        <v>-6.3492063492063489E-2</v>
      </c>
      <c r="K77" s="87">
        <v>389</v>
      </c>
      <c r="L77" s="78">
        <v>0.20484465508162192</v>
      </c>
      <c r="M77" s="88">
        <v>524</v>
      </c>
      <c r="N77" s="89">
        <v>0.16682585163960523</v>
      </c>
      <c r="O77" s="80">
        <v>-0.25763358778625955</v>
      </c>
    </row>
    <row r="78" spans="2:15">
      <c r="B78" s="75"/>
      <c r="C78" s="76" t="s">
        <v>10</v>
      </c>
      <c r="D78" s="87">
        <v>46</v>
      </c>
      <c r="E78" s="78">
        <v>0.15972222222222221</v>
      </c>
      <c r="F78" s="88">
        <v>85</v>
      </c>
      <c r="G78" s="89">
        <v>0.27419354838709675</v>
      </c>
      <c r="H78" s="80">
        <v>-0.45882352941176474</v>
      </c>
      <c r="I78" s="88">
        <v>32</v>
      </c>
      <c r="J78" s="90">
        <v>0.4375</v>
      </c>
      <c r="K78" s="87">
        <v>323</v>
      </c>
      <c r="L78" s="78">
        <v>0.17008952080042128</v>
      </c>
      <c r="M78" s="88">
        <v>688</v>
      </c>
      <c r="N78" s="89">
        <v>0.21903852276345112</v>
      </c>
      <c r="O78" s="80">
        <v>-0.53052325581395343</v>
      </c>
    </row>
    <row r="79" spans="2:15" ht="15" customHeight="1">
      <c r="B79" s="75"/>
      <c r="C79" s="76" t="s">
        <v>8</v>
      </c>
      <c r="D79" s="87">
        <v>57</v>
      </c>
      <c r="E79" s="78">
        <v>0.19791666666666666</v>
      </c>
      <c r="F79" s="88">
        <v>49</v>
      </c>
      <c r="G79" s="89">
        <v>0.15806451612903225</v>
      </c>
      <c r="H79" s="80">
        <v>0.16326530612244894</v>
      </c>
      <c r="I79" s="88">
        <v>47</v>
      </c>
      <c r="J79" s="90">
        <v>0.2127659574468086</v>
      </c>
      <c r="K79" s="87">
        <v>312</v>
      </c>
      <c r="L79" s="78">
        <v>0.16429699842022116</v>
      </c>
      <c r="M79" s="88">
        <v>463</v>
      </c>
      <c r="N79" s="89">
        <v>0.14740528494110156</v>
      </c>
      <c r="O79" s="80">
        <v>-0.32613390928725705</v>
      </c>
    </row>
    <row r="80" spans="2:15">
      <c r="B80" s="117"/>
      <c r="C80" s="76" t="s">
        <v>3</v>
      </c>
      <c r="D80" s="87">
        <v>30</v>
      </c>
      <c r="E80" s="78">
        <v>0.10416666666666667</v>
      </c>
      <c r="F80" s="88">
        <v>36</v>
      </c>
      <c r="G80" s="89">
        <v>0.11612903225806452</v>
      </c>
      <c r="H80" s="80">
        <v>-0.16666666666666663</v>
      </c>
      <c r="I80" s="88">
        <v>45</v>
      </c>
      <c r="J80" s="90">
        <v>-0.33333333333333337</v>
      </c>
      <c r="K80" s="87">
        <v>263</v>
      </c>
      <c r="L80" s="78">
        <v>0.13849394418114797</v>
      </c>
      <c r="M80" s="88">
        <v>441</v>
      </c>
      <c r="N80" s="89">
        <v>0.14040114613180515</v>
      </c>
      <c r="O80" s="80">
        <v>-0.40362811791383224</v>
      </c>
    </row>
    <row r="81" spans="2:15" ht="15" customHeight="1">
      <c r="B81" s="75"/>
      <c r="C81" s="76" t="s">
        <v>11</v>
      </c>
      <c r="D81" s="87">
        <v>15</v>
      </c>
      <c r="E81" s="78">
        <v>5.2083333333333336E-2</v>
      </c>
      <c r="F81" s="88">
        <v>30</v>
      </c>
      <c r="G81" s="89">
        <v>9.6774193548387094E-2</v>
      </c>
      <c r="H81" s="80">
        <v>-0.5</v>
      </c>
      <c r="I81" s="88">
        <v>16</v>
      </c>
      <c r="J81" s="90">
        <v>-6.25E-2</v>
      </c>
      <c r="K81" s="87">
        <v>110</v>
      </c>
      <c r="L81" s="78">
        <v>5.7925223802001054E-2</v>
      </c>
      <c r="M81" s="88">
        <v>190</v>
      </c>
      <c r="N81" s="89">
        <v>6.0490289716650748E-2</v>
      </c>
      <c r="O81" s="80">
        <v>-0.42105263157894735</v>
      </c>
    </row>
    <row r="82" spans="2:15" ht="15" customHeight="1">
      <c r="B82" s="75"/>
      <c r="C82" s="76" t="s">
        <v>12</v>
      </c>
      <c r="D82" s="87">
        <v>6</v>
      </c>
      <c r="E82" s="78">
        <v>2.0833333333333332E-2</v>
      </c>
      <c r="F82" s="88">
        <v>15</v>
      </c>
      <c r="G82" s="89">
        <v>4.8387096774193547E-2</v>
      </c>
      <c r="H82" s="80">
        <v>-0.6</v>
      </c>
      <c r="I82" s="88">
        <v>9</v>
      </c>
      <c r="J82" s="90">
        <v>-0.33333333333333337</v>
      </c>
      <c r="K82" s="87">
        <v>45</v>
      </c>
      <c r="L82" s="78">
        <v>2.3696682464454975E-2</v>
      </c>
      <c r="M82" s="88">
        <v>99</v>
      </c>
      <c r="N82" s="89">
        <v>3.151862464183381E-2</v>
      </c>
      <c r="O82" s="80">
        <v>-0.54545454545454541</v>
      </c>
    </row>
    <row r="83" spans="2:15" ht="15" customHeight="1">
      <c r="B83" s="136"/>
      <c r="C83" s="91" t="s">
        <v>30</v>
      </c>
      <c r="D83" s="92">
        <v>2</v>
      </c>
      <c r="E83" s="93">
        <v>6.9444444444444441E-3</v>
      </c>
      <c r="F83" s="92">
        <v>2</v>
      </c>
      <c r="G83" s="98">
        <v>6.4516129032258064E-3</v>
      </c>
      <c r="H83" s="94">
        <v>0</v>
      </c>
      <c r="I83" s="92">
        <v>3</v>
      </c>
      <c r="J83" s="99">
        <v>-0.33333333333333337</v>
      </c>
      <c r="K83" s="92">
        <v>23</v>
      </c>
      <c r="L83" s="98">
        <v>1.2111637704054766E-2</v>
      </c>
      <c r="M83" s="92">
        <v>18</v>
      </c>
      <c r="N83" s="98">
        <v>5.7306590257879654E-3</v>
      </c>
      <c r="O83" s="95">
        <v>0.27777777777777768</v>
      </c>
    </row>
    <row r="84" spans="2:15" ht="15" customHeight="1">
      <c r="B84" s="24" t="s">
        <v>6</v>
      </c>
      <c r="C84" s="96" t="s">
        <v>31</v>
      </c>
      <c r="D84" s="38">
        <v>288</v>
      </c>
      <c r="E84" s="17">
        <v>1</v>
      </c>
      <c r="F84" s="38">
        <v>310</v>
      </c>
      <c r="G84" s="17">
        <v>1</v>
      </c>
      <c r="H84" s="18">
        <v>-7.096774193548383E-2</v>
      </c>
      <c r="I84" s="38">
        <v>293</v>
      </c>
      <c r="J84" s="19">
        <v>-1.7064846416382284E-2</v>
      </c>
      <c r="K84" s="38">
        <v>1899</v>
      </c>
      <c r="L84" s="17">
        <v>1</v>
      </c>
      <c r="M84" s="38">
        <v>3141</v>
      </c>
      <c r="N84" s="19">
        <v>1</v>
      </c>
      <c r="O84" s="21">
        <v>-0.39541547277936961</v>
      </c>
    </row>
    <row r="85" spans="2:15">
      <c r="B85" s="24" t="s">
        <v>58</v>
      </c>
      <c r="C85" s="96" t="s">
        <v>31</v>
      </c>
      <c r="D85" s="97">
        <v>0</v>
      </c>
      <c r="E85" s="17">
        <v>1</v>
      </c>
      <c r="F85" s="97">
        <v>6</v>
      </c>
      <c r="G85" s="17">
        <v>1</v>
      </c>
      <c r="H85" s="18">
        <v>-1</v>
      </c>
      <c r="I85" s="97">
        <v>0</v>
      </c>
      <c r="J85" s="19"/>
      <c r="K85" s="97">
        <v>5</v>
      </c>
      <c r="L85" s="17">
        <v>1</v>
      </c>
      <c r="M85" s="97">
        <v>12</v>
      </c>
      <c r="N85" s="17">
        <v>1</v>
      </c>
      <c r="O85" s="21">
        <v>-0.58333333333333326</v>
      </c>
    </row>
    <row r="86" spans="2:15" ht="15" customHeight="1">
      <c r="B86" s="25"/>
      <c r="C86" s="100" t="s">
        <v>31</v>
      </c>
      <c r="D86" s="39">
        <v>508</v>
      </c>
      <c r="E86" s="12">
        <v>1</v>
      </c>
      <c r="F86" s="39">
        <v>510</v>
      </c>
      <c r="G86" s="12">
        <v>1</v>
      </c>
      <c r="H86" s="13">
        <v>-3.9215686274509665E-3</v>
      </c>
      <c r="I86" s="39">
        <v>456</v>
      </c>
      <c r="J86" s="14">
        <v>0.11403508771929816</v>
      </c>
      <c r="K86" s="39">
        <v>3042</v>
      </c>
      <c r="L86" s="12">
        <v>1</v>
      </c>
      <c r="M86" s="39">
        <v>4702</v>
      </c>
      <c r="N86" s="12">
        <v>1</v>
      </c>
      <c r="O86" s="22">
        <v>-0.35304125903870698</v>
      </c>
    </row>
    <row r="87" spans="2:15">
      <c r="B87" s="35" t="s">
        <v>45</v>
      </c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</row>
  </sheetData>
  <mergeCells count="69"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  <mergeCell ref="H38:H39"/>
    <mergeCell ref="I38:I39"/>
    <mergeCell ref="J38:J39"/>
    <mergeCell ref="K38:L39"/>
    <mergeCell ref="M38:N3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2:O62"/>
    <mergeCell ref="D63:E64"/>
    <mergeCell ref="I6:I7"/>
    <mergeCell ref="J6:J7"/>
    <mergeCell ref="K6:L7"/>
    <mergeCell ref="K63:L64"/>
    <mergeCell ref="M63:N64"/>
    <mergeCell ref="B60:N60"/>
    <mergeCell ref="B61:B63"/>
    <mergeCell ref="C61:C63"/>
    <mergeCell ref="D61:H61"/>
    <mergeCell ref="I61:J61"/>
    <mergeCell ref="K61:O61"/>
    <mergeCell ref="D62:H62"/>
    <mergeCell ref="I62:J62"/>
    <mergeCell ref="B59:N59"/>
    <mergeCell ref="K5:O5"/>
    <mergeCell ref="D5:H5"/>
    <mergeCell ref="I5:J5"/>
    <mergeCell ref="B34:N34"/>
    <mergeCell ref="B35:N35"/>
    <mergeCell ref="F6:G7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</mergeCells>
  <phoneticPr fontId="7" type="noConversion"/>
  <conditionalFormatting sqref="H24:H29 J24:J29 O24:O29 H15:H18 O15:O18">
    <cfRule type="cellIs" dxfId="120" priority="34" operator="lessThan">
      <formula>0</formula>
    </cfRule>
  </conditionalFormatting>
  <conditionalFormatting sqref="H10:H14 J10:J14 O10:O14">
    <cfRule type="cellIs" dxfId="119" priority="33" operator="lessThan">
      <formula>0</formula>
    </cfRule>
  </conditionalFormatting>
  <conditionalFormatting sqref="J18 J15:J16">
    <cfRule type="cellIs" dxfId="118" priority="32" operator="lessThan">
      <formula>0</formula>
    </cfRule>
  </conditionalFormatting>
  <conditionalFormatting sqref="D19:O26 D10:O16">
    <cfRule type="cellIs" dxfId="117" priority="31" operator="equal">
      <formula>0</formula>
    </cfRule>
  </conditionalFormatting>
  <conditionalFormatting sqref="H27:H28 O27:O28 H17:H18 O17:O18">
    <cfRule type="cellIs" dxfId="116" priority="30" operator="lessThan">
      <formula>0</formula>
    </cfRule>
  </conditionalFormatting>
  <conditionalFormatting sqref="H19:H23 J19:J23 O19:O23">
    <cfRule type="cellIs" dxfId="115" priority="29" operator="lessThan">
      <formula>0</formula>
    </cfRule>
  </conditionalFormatting>
  <conditionalFormatting sqref="H30 O30">
    <cfRule type="cellIs" dxfId="114" priority="28" operator="lessThan">
      <formula>0</formula>
    </cfRule>
  </conditionalFormatting>
  <conditionalFormatting sqref="H30 O30 J30">
    <cfRule type="cellIs" dxfId="113" priority="27" operator="lessThan">
      <formula>0</formula>
    </cfRule>
  </conditionalFormatting>
  <conditionalFormatting sqref="H50:H53 J50:J53 O50:O53 O44 H44">
    <cfRule type="cellIs" dxfId="112" priority="26" operator="lessThan">
      <formula>0</formula>
    </cfRule>
  </conditionalFormatting>
  <conditionalFormatting sqref="H53 O53 O44 H44">
    <cfRule type="cellIs" dxfId="111" priority="25" operator="lessThan">
      <formula>0</formula>
    </cfRule>
  </conditionalFormatting>
  <conditionalFormatting sqref="H45:H49 J45:J49 O45:O49">
    <cfRule type="cellIs" dxfId="110" priority="24" operator="lessThan">
      <formula>0</formula>
    </cfRule>
  </conditionalFormatting>
  <conditionalFormatting sqref="D45:O52">
    <cfRule type="cellIs" dxfId="109" priority="23" operator="equal">
      <formula>0</formula>
    </cfRule>
  </conditionalFormatting>
  <conditionalFormatting sqref="H55 J55 O55">
    <cfRule type="cellIs" dxfId="108" priority="22" operator="lessThan">
      <formula>0</formula>
    </cfRule>
  </conditionalFormatting>
  <conditionalFormatting sqref="H54 J54 O54">
    <cfRule type="cellIs" dxfId="107" priority="21" operator="lessThan">
      <formula>0</formula>
    </cfRule>
  </conditionalFormatting>
  <conditionalFormatting sqref="H54 O54">
    <cfRule type="cellIs" dxfId="106" priority="20" operator="lessThan">
      <formula>0</formula>
    </cfRule>
  </conditionalFormatting>
  <conditionalFormatting sqref="H56 O56">
    <cfRule type="cellIs" dxfId="105" priority="19" operator="lessThan">
      <formula>0</formula>
    </cfRule>
  </conditionalFormatting>
  <conditionalFormatting sqref="H56 O56 J56">
    <cfRule type="cellIs" dxfId="104" priority="18" operator="lessThan">
      <formula>0</formula>
    </cfRule>
  </conditionalFormatting>
  <conditionalFormatting sqref="H67:H71 J67:J71 O67:O71">
    <cfRule type="cellIs" dxfId="103" priority="17" operator="lessThan">
      <formula>0</formula>
    </cfRule>
  </conditionalFormatting>
  <conditionalFormatting sqref="J72:J73 O72:O73 H72:H73">
    <cfRule type="cellIs" dxfId="102" priority="16" operator="lessThan">
      <formula>0</formula>
    </cfRule>
  </conditionalFormatting>
  <conditionalFormatting sqref="D76:O82 D67:O73">
    <cfRule type="cellIs" dxfId="101" priority="15" operator="equal">
      <formula>0</formula>
    </cfRule>
  </conditionalFormatting>
  <conditionalFormatting sqref="H81:H83 J81:J83 O81:O83">
    <cfRule type="cellIs" dxfId="100" priority="14" operator="lessThan">
      <formula>0</formula>
    </cfRule>
  </conditionalFormatting>
  <conditionalFormatting sqref="H76:H80 J76:J80 O76:O80">
    <cfRule type="cellIs" dxfId="99" priority="13" operator="lessThan">
      <formula>0</formula>
    </cfRule>
  </conditionalFormatting>
  <conditionalFormatting sqref="H74 O74">
    <cfRule type="cellIs" dxfId="98" priority="12" operator="lessThan">
      <formula>0</formula>
    </cfRule>
  </conditionalFormatting>
  <conditionalFormatting sqref="H74 J74 O74">
    <cfRule type="cellIs" dxfId="97" priority="11" operator="lessThan">
      <formula>0</formula>
    </cfRule>
  </conditionalFormatting>
  <conditionalFormatting sqref="H75 J75 O75">
    <cfRule type="cellIs" dxfId="96" priority="10" operator="lessThan">
      <formula>0</formula>
    </cfRule>
  </conditionalFormatting>
  <conditionalFormatting sqref="H75 O75">
    <cfRule type="cellIs" dxfId="95" priority="9" operator="lessThan">
      <formula>0</formula>
    </cfRule>
  </conditionalFormatting>
  <conditionalFormatting sqref="H83 O83">
    <cfRule type="cellIs" dxfId="94" priority="8" operator="lessThan">
      <formula>0</formula>
    </cfRule>
  </conditionalFormatting>
  <conditionalFormatting sqref="H85 J85 O85">
    <cfRule type="cellIs" dxfId="93" priority="7" operator="lessThan">
      <formula>0</formula>
    </cfRule>
  </conditionalFormatting>
  <conditionalFormatting sqref="H84 J84 O84">
    <cfRule type="cellIs" dxfId="92" priority="6" operator="lessThan">
      <formula>0</formula>
    </cfRule>
  </conditionalFormatting>
  <conditionalFormatting sqref="H84 O84">
    <cfRule type="cellIs" dxfId="91" priority="5" operator="lessThan">
      <formula>0</formula>
    </cfRule>
  </conditionalFormatting>
  <conditionalFormatting sqref="H86 O86">
    <cfRule type="cellIs" dxfId="90" priority="4" operator="lessThan">
      <formula>0</formula>
    </cfRule>
  </conditionalFormatting>
  <conditionalFormatting sqref="H86 O86 J86">
    <cfRule type="cellIs" dxfId="89" priority="3" operator="lessThan">
      <formula>0</formula>
    </cfRule>
  </conditionalFormatting>
  <conditionalFormatting sqref="H42:H43 J42:J43 O42:O43">
    <cfRule type="cellIs" dxfId="4" priority="2" operator="lessThan">
      <formula>0</formula>
    </cfRule>
  </conditionalFormatting>
  <conditionalFormatting sqref="D42:O43">
    <cfRule type="cellIs" dxfId="3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81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0"/>
      <c r="I1"/>
      <c r="O1" s="66">
        <v>44049</v>
      </c>
    </row>
    <row r="2" spans="2:15">
      <c r="B2" s="165" t="s">
        <v>20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23"/>
    </row>
    <row r="3" spans="2:15">
      <c r="B3" s="166" t="s">
        <v>21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36" t="s">
        <v>38</v>
      </c>
    </row>
    <row r="4" spans="2:15" ht="14.45" customHeight="1">
      <c r="B4" s="189" t="s">
        <v>22</v>
      </c>
      <c r="C4" s="189" t="s">
        <v>1</v>
      </c>
      <c r="D4" s="170" t="s">
        <v>86</v>
      </c>
      <c r="E4" s="161"/>
      <c r="F4" s="161"/>
      <c r="G4" s="161"/>
      <c r="H4" s="171"/>
      <c r="I4" s="161" t="s">
        <v>84</v>
      </c>
      <c r="J4" s="161"/>
      <c r="K4" s="170" t="s">
        <v>87</v>
      </c>
      <c r="L4" s="161"/>
      <c r="M4" s="161"/>
      <c r="N4" s="161"/>
      <c r="O4" s="171"/>
    </row>
    <row r="5" spans="2:15" ht="14.45" customHeight="1">
      <c r="B5" s="190"/>
      <c r="C5" s="190"/>
      <c r="D5" s="167" t="s">
        <v>88</v>
      </c>
      <c r="E5" s="168"/>
      <c r="F5" s="168"/>
      <c r="G5" s="168"/>
      <c r="H5" s="169"/>
      <c r="I5" s="168" t="s">
        <v>85</v>
      </c>
      <c r="J5" s="168"/>
      <c r="K5" s="167" t="s">
        <v>89</v>
      </c>
      <c r="L5" s="168"/>
      <c r="M5" s="168"/>
      <c r="N5" s="168"/>
      <c r="O5" s="169"/>
    </row>
    <row r="6" spans="2:15" ht="14.45" customHeight="1">
      <c r="B6" s="190"/>
      <c r="C6" s="188"/>
      <c r="D6" s="159">
        <v>2020</v>
      </c>
      <c r="E6" s="162"/>
      <c r="F6" s="172">
        <v>2019</v>
      </c>
      <c r="G6" s="172"/>
      <c r="H6" s="191" t="s">
        <v>23</v>
      </c>
      <c r="I6" s="193">
        <v>2020</v>
      </c>
      <c r="J6" s="159" t="s">
        <v>90</v>
      </c>
      <c r="K6" s="159">
        <v>2020</v>
      </c>
      <c r="L6" s="162"/>
      <c r="M6" s="172">
        <v>2019</v>
      </c>
      <c r="N6" s="162"/>
      <c r="O6" s="178" t="s">
        <v>23</v>
      </c>
    </row>
    <row r="7" spans="2:15" ht="15" customHeight="1">
      <c r="B7" s="195" t="s">
        <v>22</v>
      </c>
      <c r="C7" s="179" t="s">
        <v>25</v>
      </c>
      <c r="D7" s="163"/>
      <c r="E7" s="164"/>
      <c r="F7" s="173"/>
      <c r="G7" s="173"/>
      <c r="H7" s="192"/>
      <c r="I7" s="194"/>
      <c r="J7" s="160"/>
      <c r="K7" s="163"/>
      <c r="L7" s="164"/>
      <c r="M7" s="173"/>
      <c r="N7" s="164"/>
      <c r="O7" s="178"/>
    </row>
    <row r="8" spans="2:15" ht="15" customHeight="1">
      <c r="B8" s="195"/>
      <c r="C8" s="179"/>
      <c r="D8" s="155" t="s">
        <v>26</v>
      </c>
      <c r="E8" s="150" t="s">
        <v>2</v>
      </c>
      <c r="F8" s="154" t="s">
        <v>26</v>
      </c>
      <c r="G8" s="57" t="s">
        <v>2</v>
      </c>
      <c r="H8" s="181" t="s">
        <v>27</v>
      </c>
      <c r="I8" s="58" t="s">
        <v>26</v>
      </c>
      <c r="J8" s="183" t="s">
        <v>91</v>
      </c>
      <c r="K8" s="155" t="s">
        <v>26</v>
      </c>
      <c r="L8" s="56" t="s">
        <v>2</v>
      </c>
      <c r="M8" s="154" t="s">
        <v>26</v>
      </c>
      <c r="N8" s="56" t="s">
        <v>2</v>
      </c>
      <c r="O8" s="185" t="s">
        <v>27</v>
      </c>
    </row>
    <row r="9" spans="2:15" ht="15" customHeight="1">
      <c r="B9" s="196"/>
      <c r="C9" s="180"/>
      <c r="D9" s="152" t="s">
        <v>28</v>
      </c>
      <c r="E9" s="153" t="s">
        <v>29</v>
      </c>
      <c r="F9" s="54" t="s">
        <v>28</v>
      </c>
      <c r="G9" s="55" t="s">
        <v>29</v>
      </c>
      <c r="H9" s="182"/>
      <c r="I9" s="59" t="s">
        <v>28</v>
      </c>
      <c r="J9" s="184"/>
      <c r="K9" s="152" t="s">
        <v>28</v>
      </c>
      <c r="L9" s="153" t="s">
        <v>29</v>
      </c>
      <c r="M9" s="54" t="s">
        <v>28</v>
      </c>
      <c r="N9" s="153" t="s">
        <v>29</v>
      </c>
      <c r="O9" s="186"/>
    </row>
    <row r="10" spans="2:15">
      <c r="B10" s="75"/>
      <c r="C10" s="68" t="s">
        <v>9</v>
      </c>
      <c r="D10" s="85">
        <v>31</v>
      </c>
      <c r="E10" s="70">
        <v>0.62</v>
      </c>
      <c r="F10" s="86">
        <v>8</v>
      </c>
      <c r="G10" s="71">
        <v>0.36363636363636365</v>
      </c>
      <c r="H10" s="72">
        <v>2.875</v>
      </c>
      <c r="I10" s="86">
        <v>7</v>
      </c>
      <c r="J10" s="74">
        <v>3.4285714285714288</v>
      </c>
      <c r="K10" s="85">
        <v>112</v>
      </c>
      <c r="L10" s="70">
        <v>0.5957446808510638</v>
      </c>
      <c r="M10" s="86">
        <v>95</v>
      </c>
      <c r="N10" s="71">
        <v>0.45454545454545453</v>
      </c>
      <c r="O10" s="72">
        <v>0.17894736842105252</v>
      </c>
    </row>
    <row r="11" spans="2:15">
      <c r="B11" s="75"/>
      <c r="C11" s="76" t="s">
        <v>12</v>
      </c>
      <c r="D11" s="87">
        <v>8</v>
      </c>
      <c r="E11" s="78">
        <v>0.16</v>
      </c>
      <c r="F11" s="88">
        <v>6</v>
      </c>
      <c r="G11" s="89">
        <v>0.27272727272727271</v>
      </c>
      <c r="H11" s="80">
        <v>0.33333333333333326</v>
      </c>
      <c r="I11" s="88">
        <v>3</v>
      </c>
      <c r="J11" s="90">
        <v>1.6666666666666665</v>
      </c>
      <c r="K11" s="87">
        <v>42</v>
      </c>
      <c r="L11" s="78">
        <v>0.22340425531914893</v>
      </c>
      <c r="M11" s="88">
        <v>50</v>
      </c>
      <c r="N11" s="89">
        <v>0.23923444976076555</v>
      </c>
      <c r="O11" s="80">
        <v>-0.16000000000000003</v>
      </c>
    </row>
    <row r="12" spans="2:15">
      <c r="B12" s="75"/>
      <c r="C12" s="76" t="s">
        <v>17</v>
      </c>
      <c r="D12" s="87">
        <v>1</v>
      </c>
      <c r="E12" s="78">
        <v>0.02</v>
      </c>
      <c r="F12" s="88">
        <v>2</v>
      </c>
      <c r="G12" s="89">
        <v>9.0909090909090912E-2</v>
      </c>
      <c r="H12" s="80">
        <v>-0.5</v>
      </c>
      <c r="I12" s="88">
        <v>1</v>
      </c>
      <c r="J12" s="90">
        <v>0</v>
      </c>
      <c r="K12" s="87">
        <v>7</v>
      </c>
      <c r="L12" s="78">
        <v>3.7234042553191488E-2</v>
      </c>
      <c r="M12" s="88">
        <v>25</v>
      </c>
      <c r="N12" s="89">
        <v>0.11961722488038277</v>
      </c>
      <c r="O12" s="80">
        <v>-0.72</v>
      </c>
    </row>
    <row r="13" spans="2:15">
      <c r="B13" s="75"/>
      <c r="C13" s="76" t="s">
        <v>4</v>
      </c>
      <c r="D13" s="87">
        <v>2</v>
      </c>
      <c r="E13" s="78">
        <v>0.04</v>
      </c>
      <c r="F13" s="88">
        <v>4</v>
      </c>
      <c r="G13" s="89">
        <v>0.18181818181818182</v>
      </c>
      <c r="H13" s="80">
        <v>-0.5</v>
      </c>
      <c r="I13" s="88">
        <v>1</v>
      </c>
      <c r="J13" s="90">
        <v>1</v>
      </c>
      <c r="K13" s="87">
        <v>7</v>
      </c>
      <c r="L13" s="78">
        <v>3.7234042553191488E-2</v>
      </c>
      <c r="M13" s="88">
        <v>12</v>
      </c>
      <c r="N13" s="89">
        <v>5.7416267942583733E-2</v>
      </c>
      <c r="O13" s="80">
        <v>-0.41666666666666663</v>
      </c>
    </row>
    <row r="14" spans="2:15">
      <c r="B14" s="117"/>
      <c r="C14" s="76" t="s">
        <v>11</v>
      </c>
      <c r="D14" s="87">
        <v>1</v>
      </c>
      <c r="E14" s="78">
        <v>0.02</v>
      </c>
      <c r="F14" s="88">
        <v>2</v>
      </c>
      <c r="G14" s="89">
        <v>9.0909090909090912E-2</v>
      </c>
      <c r="H14" s="80">
        <v>-0.5</v>
      </c>
      <c r="I14" s="88">
        <v>0</v>
      </c>
      <c r="J14" s="90"/>
      <c r="K14" s="87">
        <v>4</v>
      </c>
      <c r="L14" s="78">
        <v>2.1276595744680851E-2</v>
      </c>
      <c r="M14" s="88">
        <v>8</v>
      </c>
      <c r="N14" s="89">
        <v>3.8277511961722487E-2</v>
      </c>
      <c r="O14" s="80">
        <v>-0.5</v>
      </c>
    </row>
    <row r="15" spans="2:15">
      <c r="B15" s="75"/>
      <c r="C15" s="76" t="s">
        <v>18</v>
      </c>
      <c r="D15" s="87">
        <v>1</v>
      </c>
      <c r="E15" s="78">
        <v>0.02</v>
      </c>
      <c r="F15" s="88">
        <v>0</v>
      </c>
      <c r="G15" s="89">
        <v>0</v>
      </c>
      <c r="H15" s="80"/>
      <c r="I15" s="88">
        <v>0</v>
      </c>
      <c r="J15" s="90"/>
      <c r="K15" s="87">
        <v>4</v>
      </c>
      <c r="L15" s="78">
        <v>2.1276595744680851E-2</v>
      </c>
      <c r="M15" s="88">
        <v>4</v>
      </c>
      <c r="N15" s="89">
        <v>1.9138755980861243E-2</v>
      </c>
      <c r="O15" s="80">
        <v>0</v>
      </c>
    </row>
    <row r="16" spans="2:15">
      <c r="B16" s="75"/>
      <c r="C16" s="76" t="s">
        <v>82</v>
      </c>
      <c r="D16" s="87">
        <v>1</v>
      </c>
      <c r="E16" s="78">
        <v>0.02</v>
      </c>
      <c r="F16" s="88">
        <v>0</v>
      </c>
      <c r="G16" s="89">
        <v>0</v>
      </c>
      <c r="H16" s="80"/>
      <c r="I16" s="88">
        <v>1</v>
      </c>
      <c r="J16" s="90">
        <v>0</v>
      </c>
      <c r="K16" s="87">
        <v>4</v>
      </c>
      <c r="L16" s="78">
        <v>2.1276595744680851E-2</v>
      </c>
      <c r="M16" s="88">
        <v>0</v>
      </c>
      <c r="N16" s="89">
        <v>0</v>
      </c>
      <c r="O16" s="80"/>
    </row>
    <row r="17" spans="2:16">
      <c r="B17" s="127"/>
      <c r="C17" s="91" t="s">
        <v>30</v>
      </c>
      <c r="D17" s="92">
        <v>5</v>
      </c>
      <c r="E17" s="93">
        <v>0.1</v>
      </c>
      <c r="F17" s="92">
        <v>0</v>
      </c>
      <c r="G17" s="93">
        <v>0</v>
      </c>
      <c r="H17" s="94"/>
      <c r="I17" s="92">
        <v>1</v>
      </c>
      <c r="J17" s="93">
        <v>7.1428571428571425E-2</v>
      </c>
      <c r="K17" s="92">
        <v>8</v>
      </c>
      <c r="L17" s="93">
        <v>4.2553191489361701E-2</v>
      </c>
      <c r="M17" s="92">
        <v>15</v>
      </c>
      <c r="N17" s="93">
        <v>7.1770334928229665E-2</v>
      </c>
      <c r="O17" s="95">
        <v>-0.46666666666666667</v>
      </c>
    </row>
    <row r="18" spans="2:16">
      <c r="B18" s="24" t="s">
        <v>39</v>
      </c>
      <c r="C18" s="96" t="s">
        <v>31</v>
      </c>
      <c r="D18" s="38">
        <v>50</v>
      </c>
      <c r="E18" s="17">
        <v>1</v>
      </c>
      <c r="F18" s="38">
        <v>22</v>
      </c>
      <c r="G18" s="17">
        <v>1</v>
      </c>
      <c r="H18" s="18">
        <v>1.2727272727272729</v>
      </c>
      <c r="I18" s="38">
        <v>14</v>
      </c>
      <c r="J18" s="19">
        <v>2.5714285714285716</v>
      </c>
      <c r="K18" s="38">
        <v>188</v>
      </c>
      <c r="L18" s="17">
        <v>1</v>
      </c>
      <c r="M18" s="38">
        <v>209</v>
      </c>
      <c r="N18" s="19">
        <v>1</v>
      </c>
      <c r="O18" s="21">
        <v>-0.1004784688995215</v>
      </c>
    </row>
    <row r="19" spans="2:16">
      <c r="B19" s="75"/>
      <c r="C19" s="68" t="s">
        <v>3</v>
      </c>
      <c r="D19" s="85">
        <v>304</v>
      </c>
      <c r="E19" s="70">
        <v>0.18835192069392812</v>
      </c>
      <c r="F19" s="86">
        <v>333</v>
      </c>
      <c r="G19" s="71">
        <v>0.20454545454545456</v>
      </c>
      <c r="H19" s="72">
        <v>-8.7087087087087123E-2</v>
      </c>
      <c r="I19" s="86">
        <v>304</v>
      </c>
      <c r="J19" s="74">
        <v>0</v>
      </c>
      <c r="K19" s="85">
        <v>2115</v>
      </c>
      <c r="L19" s="70">
        <v>0.22015197252003746</v>
      </c>
      <c r="M19" s="86">
        <v>3936</v>
      </c>
      <c r="N19" s="71">
        <v>0.21605006037984412</v>
      </c>
      <c r="O19" s="72">
        <v>-0.46265243902439024</v>
      </c>
    </row>
    <row r="20" spans="2:16">
      <c r="B20" s="75"/>
      <c r="C20" s="76" t="s">
        <v>4</v>
      </c>
      <c r="D20" s="87">
        <v>280</v>
      </c>
      <c r="E20" s="78">
        <v>0.17348203221809169</v>
      </c>
      <c r="F20" s="88">
        <v>317</v>
      </c>
      <c r="G20" s="89">
        <v>0.1947174447174447</v>
      </c>
      <c r="H20" s="80">
        <v>-0.11671924290220825</v>
      </c>
      <c r="I20" s="88">
        <v>338</v>
      </c>
      <c r="J20" s="90">
        <v>-0.17159763313609466</v>
      </c>
      <c r="K20" s="87">
        <v>1706</v>
      </c>
      <c r="L20" s="78">
        <v>0.17757884875611532</v>
      </c>
      <c r="M20" s="88">
        <v>3216</v>
      </c>
      <c r="N20" s="89">
        <v>0.17652870787133604</v>
      </c>
      <c r="O20" s="80">
        <v>-0.46952736318407962</v>
      </c>
    </row>
    <row r="21" spans="2:16">
      <c r="B21" s="75"/>
      <c r="C21" s="76" t="s">
        <v>8</v>
      </c>
      <c r="D21" s="87">
        <v>277</v>
      </c>
      <c r="E21" s="78">
        <v>0.17162329615861213</v>
      </c>
      <c r="F21" s="88">
        <v>284</v>
      </c>
      <c r="G21" s="89">
        <v>0.17444717444717445</v>
      </c>
      <c r="H21" s="80">
        <v>-2.4647887323943629E-2</v>
      </c>
      <c r="I21" s="88">
        <v>237</v>
      </c>
      <c r="J21" s="90">
        <v>0.16877637130801681</v>
      </c>
      <c r="K21" s="87">
        <v>1582</v>
      </c>
      <c r="L21" s="78">
        <v>0.16467159362964506</v>
      </c>
      <c r="M21" s="88">
        <v>2681</v>
      </c>
      <c r="N21" s="89">
        <v>0.14716214732681962</v>
      </c>
      <c r="O21" s="80">
        <v>-0.40992167101827681</v>
      </c>
    </row>
    <row r="22" spans="2:16">
      <c r="B22" s="75"/>
      <c r="C22" s="76" t="s">
        <v>10</v>
      </c>
      <c r="D22" s="87">
        <v>258</v>
      </c>
      <c r="E22" s="78">
        <v>0.15985130111524162</v>
      </c>
      <c r="F22" s="88">
        <v>246</v>
      </c>
      <c r="G22" s="89">
        <v>0.15110565110565111</v>
      </c>
      <c r="H22" s="80">
        <v>4.8780487804878092E-2</v>
      </c>
      <c r="I22" s="88">
        <v>228</v>
      </c>
      <c r="J22" s="90">
        <v>0.13157894736842102</v>
      </c>
      <c r="K22" s="87">
        <v>1524</v>
      </c>
      <c r="L22" s="78">
        <v>0.15863432913500572</v>
      </c>
      <c r="M22" s="88">
        <v>3907</v>
      </c>
      <c r="N22" s="89">
        <v>0.21445822812602922</v>
      </c>
      <c r="O22" s="80">
        <v>-0.60993089326849237</v>
      </c>
    </row>
    <row r="23" spans="2:16">
      <c r="B23" s="117"/>
      <c r="C23" s="76" t="s">
        <v>9</v>
      </c>
      <c r="D23" s="87">
        <v>269</v>
      </c>
      <c r="E23" s="78">
        <v>0.16666666666666666</v>
      </c>
      <c r="F23" s="88">
        <v>199</v>
      </c>
      <c r="G23" s="89">
        <v>0.12223587223587223</v>
      </c>
      <c r="H23" s="80">
        <v>0.35175879396984921</v>
      </c>
      <c r="I23" s="88">
        <v>216</v>
      </c>
      <c r="J23" s="90">
        <v>0.24537037037037046</v>
      </c>
      <c r="K23" s="87">
        <v>1319</v>
      </c>
      <c r="L23" s="78">
        <v>0.13729572186947017</v>
      </c>
      <c r="M23" s="88">
        <v>2647</v>
      </c>
      <c r="N23" s="89">
        <v>0.14529586123614008</v>
      </c>
      <c r="O23" s="80">
        <v>-0.50170003777861738</v>
      </c>
    </row>
    <row r="24" spans="2:16">
      <c r="B24" s="75"/>
      <c r="C24" s="76" t="s">
        <v>12</v>
      </c>
      <c r="D24" s="87">
        <v>159</v>
      </c>
      <c r="E24" s="78">
        <v>9.8513011152416355E-2</v>
      </c>
      <c r="F24" s="88">
        <v>89</v>
      </c>
      <c r="G24" s="89">
        <v>5.4668304668304669E-2</v>
      </c>
      <c r="H24" s="80">
        <v>0.78651685393258419</v>
      </c>
      <c r="I24" s="88">
        <v>99</v>
      </c>
      <c r="J24" s="90">
        <v>0.60606060606060597</v>
      </c>
      <c r="K24" s="87">
        <v>782</v>
      </c>
      <c r="L24" s="78">
        <v>8.1398979910481936E-2</v>
      </c>
      <c r="M24" s="88">
        <v>826</v>
      </c>
      <c r="N24" s="89">
        <v>4.5339773850038421E-2</v>
      </c>
      <c r="O24" s="80">
        <v>-5.3268765133171914E-2</v>
      </c>
    </row>
    <row r="25" spans="2:16">
      <c r="B25" s="75"/>
      <c r="C25" s="76" t="s">
        <v>11</v>
      </c>
      <c r="D25" s="87">
        <v>49</v>
      </c>
      <c r="E25" s="78">
        <v>3.0359355638166045E-2</v>
      </c>
      <c r="F25" s="88">
        <v>151</v>
      </c>
      <c r="G25" s="89">
        <v>9.2751842751842756E-2</v>
      </c>
      <c r="H25" s="80">
        <v>-0.67549668874172186</v>
      </c>
      <c r="I25" s="88">
        <v>61</v>
      </c>
      <c r="J25" s="90">
        <v>-0.19672131147540983</v>
      </c>
      <c r="K25" s="87">
        <v>425</v>
      </c>
      <c r="L25" s="78">
        <v>4.4238576038305402E-2</v>
      </c>
      <c r="M25" s="88">
        <v>892</v>
      </c>
      <c r="N25" s="89">
        <v>4.8962564496651664E-2</v>
      </c>
      <c r="O25" s="80">
        <v>-0.523542600896861</v>
      </c>
    </row>
    <row r="26" spans="2:16">
      <c r="B26" s="75"/>
      <c r="C26" s="76" t="s">
        <v>43</v>
      </c>
      <c r="D26" s="87">
        <v>3</v>
      </c>
      <c r="E26" s="78">
        <v>1.8587360594795538E-3</v>
      </c>
      <c r="F26" s="88">
        <v>0</v>
      </c>
      <c r="G26" s="89">
        <v>0</v>
      </c>
      <c r="H26" s="80"/>
      <c r="I26" s="88">
        <v>27</v>
      </c>
      <c r="J26" s="90">
        <v>-0.88888888888888884</v>
      </c>
      <c r="K26" s="87">
        <v>58</v>
      </c>
      <c r="L26" s="78">
        <v>6.0372644946393257E-3</v>
      </c>
      <c r="M26" s="88">
        <v>73</v>
      </c>
      <c r="N26" s="89">
        <v>4.0070260182237345E-3</v>
      </c>
      <c r="O26" s="80">
        <v>-0.20547945205479456</v>
      </c>
    </row>
    <row r="27" spans="2:16">
      <c r="B27" s="75"/>
      <c r="C27" s="76" t="s">
        <v>71</v>
      </c>
      <c r="D27" s="87">
        <v>12</v>
      </c>
      <c r="E27" s="78">
        <v>7.4349442379182153E-3</v>
      </c>
      <c r="F27" s="88">
        <v>0</v>
      </c>
      <c r="G27" s="89">
        <v>0</v>
      </c>
      <c r="H27" s="80"/>
      <c r="I27" s="88">
        <v>20</v>
      </c>
      <c r="J27" s="90">
        <v>-0.4</v>
      </c>
      <c r="K27" s="87">
        <v>57</v>
      </c>
      <c r="L27" s="78">
        <v>5.9331737274903717E-3</v>
      </c>
      <c r="M27" s="88">
        <v>0</v>
      </c>
      <c r="N27" s="89">
        <v>0</v>
      </c>
      <c r="O27" s="80"/>
    </row>
    <row r="28" spans="2:16">
      <c r="B28" s="127"/>
      <c r="C28" s="91" t="s">
        <v>72</v>
      </c>
      <c r="D28" s="92">
        <v>0</v>
      </c>
      <c r="E28" s="104">
        <v>0</v>
      </c>
      <c r="F28" s="138">
        <v>2</v>
      </c>
      <c r="G28" s="105">
        <v>1.2285012285012285E-3</v>
      </c>
      <c r="H28" s="106">
        <v>-1</v>
      </c>
      <c r="I28" s="138">
        <v>1</v>
      </c>
      <c r="J28" s="108">
        <v>-1</v>
      </c>
      <c r="K28" s="92">
        <v>15</v>
      </c>
      <c r="L28" s="104">
        <v>1.5613615072343084E-3</v>
      </c>
      <c r="M28" s="138">
        <v>8</v>
      </c>
      <c r="N28" s="105">
        <v>4.3912613898342299E-4</v>
      </c>
      <c r="O28" s="106">
        <v>0.875</v>
      </c>
    </row>
    <row r="29" spans="2:16">
      <c r="B29" s="136"/>
      <c r="C29" s="91" t="s">
        <v>30</v>
      </c>
      <c r="D29" s="92">
        <v>3</v>
      </c>
      <c r="E29" s="93">
        <v>1.8587360594795538E-3</v>
      </c>
      <c r="F29" s="92">
        <v>7</v>
      </c>
      <c r="G29" s="98">
        <v>4.2997542997542998E-3</v>
      </c>
      <c r="H29" s="94">
        <v>-0.5714285714285714</v>
      </c>
      <c r="I29" s="92">
        <v>3</v>
      </c>
      <c r="J29" s="99">
        <v>0</v>
      </c>
      <c r="K29" s="92">
        <v>24</v>
      </c>
      <c r="L29" s="98">
        <v>2.4981784115748933E-3</v>
      </c>
      <c r="M29" s="92">
        <v>32</v>
      </c>
      <c r="N29" s="98">
        <v>1.756504555933692E-3</v>
      </c>
      <c r="O29" s="95">
        <v>-0.25</v>
      </c>
    </row>
    <row r="30" spans="2:16">
      <c r="B30" s="24" t="s">
        <v>40</v>
      </c>
      <c r="C30" s="96" t="s">
        <v>31</v>
      </c>
      <c r="D30" s="38">
        <v>1614</v>
      </c>
      <c r="E30" s="17">
        <v>1</v>
      </c>
      <c r="F30" s="38">
        <v>1628</v>
      </c>
      <c r="G30" s="17">
        <v>1</v>
      </c>
      <c r="H30" s="18">
        <v>-8.5995085995086429E-3</v>
      </c>
      <c r="I30" s="38">
        <v>1534</v>
      </c>
      <c r="J30" s="19">
        <v>5.2151238591916504E-2</v>
      </c>
      <c r="K30" s="38">
        <v>9607</v>
      </c>
      <c r="L30" s="17">
        <v>1</v>
      </c>
      <c r="M30" s="38">
        <v>18218</v>
      </c>
      <c r="N30" s="19">
        <v>1</v>
      </c>
      <c r="O30" s="21">
        <v>-0.47266439784828196</v>
      </c>
    </row>
    <row r="31" spans="2:16">
      <c r="B31" s="24" t="s">
        <v>58</v>
      </c>
      <c r="C31" s="96" t="s">
        <v>31</v>
      </c>
      <c r="D31" s="97">
        <v>0</v>
      </c>
      <c r="E31" s="17">
        <v>1</v>
      </c>
      <c r="F31" s="97">
        <v>6</v>
      </c>
      <c r="G31" s="17">
        <v>1</v>
      </c>
      <c r="H31" s="18">
        <v>-1</v>
      </c>
      <c r="I31" s="97">
        <v>0</v>
      </c>
      <c r="J31" s="17"/>
      <c r="K31" s="97">
        <v>6</v>
      </c>
      <c r="L31" s="17">
        <v>1</v>
      </c>
      <c r="M31" s="97">
        <v>15</v>
      </c>
      <c r="N31" s="17">
        <v>1</v>
      </c>
      <c r="O31" s="21">
        <v>-0.6</v>
      </c>
      <c r="P31" s="27"/>
    </row>
    <row r="32" spans="2:16">
      <c r="B32" s="25"/>
      <c r="C32" s="100" t="s">
        <v>31</v>
      </c>
      <c r="D32" s="39">
        <v>1664</v>
      </c>
      <c r="E32" s="12">
        <v>1</v>
      </c>
      <c r="F32" s="39">
        <v>1656</v>
      </c>
      <c r="G32" s="12">
        <v>1</v>
      </c>
      <c r="H32" s="13">
        <v>4.8309178743961567E-3</v>
      </c>
      <c r="I32" s="39">
        <v>1548</v>
      </c>
      <c r="J32" s="14">
        <v>7.4935400516795925E-2</v>
      </c>
      <c r="K32" s="39">
        <v>9801</v>
      </c>
      <c r="L32" s="12">
        <v>1</v>
      </c>
      <c r="M32" s="39">
        <v>18442</v>
      </c>
      <c r="N32" s="12">
        <v>1</v>
      </c>
      <c r="O32" s="22">
        <v>-0.46855004880164841</v>
      </c>
      <c r="P32" s="27"/>
    </row>
    <row r="33" spans="2:15" ht="14.45" customHeight="1">
      <c r="B33" t="s">
        <v>55</v>
      </c>
    </row>
    <row r="34" spans="2:15">
      <c r="B34" s="15" t="s">
        <v>56</v>
      </c>
    </row>
    <row r="35" spans="2:15" ht="14.25" customHeight="1"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</row>
    <row r="36" spans="2:15"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2:15">
      <c r="B37" s="165" t="s">
        <v>41</v>
      </c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23"/>
    </row>
    <row r="38" spans="2:15">
      <c r="B38" s="166" t="s">
        <v>42</v>
      </c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8" t="s">
        <v>38</v>
      </c>
    </row>
    <row r="39" spans="2:15" ht="14.45" customHeight="1">
      <c r="B39" s="189" t="s">
        <v>22</v>
      </c>
      <c r="C39" s="189" t="s">
        <v>1</v>
      </c>
      <c r="D39" s="170" t="s">
        <v>86</v>
      </c>
      <c r="E39" s="161"/>
      <c r="F39" s="161"/>
      <c r="G39" s="161"/>
      <c r="H39" s="171"/>
      <c r="I39" s="161" t="s">
        <v>84</v>
      </c>
      <c r="J39" s="161"/>
      <c r="K39" s="170" t="s">
        <v>87</v>
      </c>
      <c r="L39" s="161"/>
      <c r="M39" s="161"/>
      <c r="N39" s="161"/>
      <c r="O39" s="171"/>
    </row>
    <row r="40" spans="2:15" ht="14.45" customHeight="1">
      <c r="B40" s="190"/>
      <c r="C40" s="190"/>
      <c r="D40" s="167" t="s">
        <v>88</v>
      </c>
      <c r="E40" s="168"/>
      <c r="F40" s="168"/>
      <c r="G40" s="168"/>
      <c r="H40" s="169"/>
      <c r="I40" s="168" t="s">
        <v>85</v>
      </c>
      <c r="J40" s="168"/>
      <c r="K40" s="167" t="s">
        <v>89</v>
      </c>
      <c r="L40" s="168"/>
      <c r="M40" s="168"/>
      <c r="N40" s="168"/>
      <c r="O40" s="169"/>
    </row>
    <row r="41" spans="2:15" ht="14.45" customHeight="1">
      <c r="B41" s="190"/>
      <c r="C41" s="188"/>
      <c r="D41" s="159">
        <v>2020</v>
      </c>
      <c r="E41" s="162"/>
      <c r="F41" s="172">
        <v>2019</v>
      </c>
      <c r="G41" s="172"/>
      <c r="H41" s="191" t="s">
        <v>23</v>
      </c>
      <c r="I41" s="193">
        <v>2020</v>
      </c>
      <c r="J41" s="159" t="s">
        <v>90</v>
      </c>
      <c r="K41" s="159">
        <v>2020</v>
      </c>
      <c r="L41" s="162"/>
      <c r="M41" s="172">
        <v>2019</v>
      </c>
      <c r="N41" s="162"/>
      <c r="O41" s="178" t="s">
        <v>23</v>
      </c>
    </row>
    <row r="42" spans="2:15" ht="14.45" customHeight="1">
      <c r="B42" s="195" t="s">
        <v>22</v>
      </c>
      <c r="C42" s="179" t="s">
        <v>25</v>
      </c>
      <c r="D42" s="163"/>
      <c r="E42" s="164"/>
      <c r="F42" s="173"/>
      <c r="G42" s="173"/>
      <c r="H42" s="192"/>
      <c r="I42" s="194"/>
      <c r="J42" s="160"/>
      <c r="K42" s="163"/>
      <c r="L42" s="164"/>
      <c r="M42" s="173"/>
      <c r="N42" s="164"/>
      <c r="O42" s="178"/>
    </row>
    <row r="43" spans="2:15" ht="14.45" customHeight="1">
      <c r="B43" s="195"/>
      <c r="C43" s="179"/>
      <c r="D43" s="155" t="s">
        <v>26</v>
      </c>
      <c r="E43" s="150" t="s">
        <v>2</v>
      </c>
      <c r="F43" s="154" t="s">
        <v>26</v>
      </c>
      <c r="G43" s="57" t="s">
        <v>2</v>
      </c>
      <c r="H43" s="181" t="s">
        <v>27</v>
      </c>
      <c r="I43" s="58" t="s">
        <v>26</v>
      </c>
      <c r="J43" s="183" t="s">
        <v>91</v>
      </c>
      <c r="K43" s="155" t="s">
        <v>26</v>
      </c>
      <c r="L43" s="56" t="s">
        <v>2</v>
      </c>
      <c r="M43" s="154" t="s">
        <v>26</v>
      </c>
      <c r="N43" s="56" t="s">
        <v>2</v>
      </c>
      <c r="O43" s="185" t="s">
        <v>27</v>
      </c>
    </row>
    <row r="44" spans="2:15" ht="14.45" customHeight="1">
      <c r="B44" s="196"/>
      <c r="C44" s="180"/>
      <c r="D44" s="152" t="s">
        <v>28</v>
      </c>
      <c r="E44" s="153" t="s">
        <v>29</v>
      </c>
      <c r="F44" s="54" t="s">
        <v>28</v>
      </c>
      <c r="G44" s="55" t="s">
        <v>29</v>
      </c>
      <c r="H44" s="182"/>
      <c r="I44" s="59" t="s">
        <v>28</v>
      </c>
      <c r="J44" s="184"/>
      <c r="K44" s="152" t="s">
        <v>28</v>
      </c>
      <c r="L44" s="153" t="s">
        <v>29</v>
      </c>
      <c r="M44" s="54" t="s">
        <v>28</v>
      </c>
      <c r="N44" s="153" t="s">
        <v>29</v>
      </c>
      <c r="O44" s="186"/>
    </row>
    <row r="45" spans="2:15">
      <c r="B45" s="24" t="s">
        <v>39</v>
      </c>
      <c r="C45" s="96" t="s">
        <v>31</v>
      </c>
      <c r="D45" s="97"/>
      <c r="E45" s="17"/>
      <c r="F45" s="97"/>
      <c r="G45" s="17"/>
      <c r="H45" s="18"/>
      <c r="I45" s="97"/>
      <c r="J45" s="17"/>
      <c r="K45" s="97"/>
      <c r="L45" s="17"/>
      <c r="M45" s="97"/>
      <c r="N45" s="17"/>
      <c r="O45" s="20"/>
    </row>
    <row r="46" spans="2:15">
      <c r="B46" s="75"/>
      <c r="C46" s="68" t="s">
        <v>3</v>
      </c>
      <c r="D46" s="85">
        <v>268</v>
      </c>
      <c r="E46" s="70">
        <v>0.23183391003460208</v>
      </c>
      <c r="F46" s="86">
        <v>294</v>
      </c>
      <c r="G46" s="71">
        <v>0.25654450261780104</v>
      </c>
      <c r="H46" s="72">
        <v>-8.8435374149659851E-2</v>
      </c>
      <c r="I46" s="86">
        <v>248</v>
      </c>
      <c r="J46" s="74">
        <v>8.0645161290322509E-2</v>
      </c>
      <c r="K46" s="85">
        <v>1773</v>
      </c>
      <c r="L46" s="70">
        <v>0.2623557265463155</v>
      </c>
      <c r="M46" s="86">
        <v>3427</v>
      </c>
      <c r="N46" s="71">
        <v>0.24947222828856375</v>
      </c>
      <c r="O46" s="72">
        <v>-0.48263787569302596</v>
      </c>
    </row>
    <row r="47" spans="2:15">
      <c r="B47" s="75"/>
      <c r="C47" s="76" t="s">
        <v>8</v>
      </c>
      <c r="D47" s="87">
        <v>219</v>
      </c>
      <c r="E47" s="78">
        <v>0.18944636678200691</v>
      </c>
      <c r="F47" s="88">
        <v>234</v>
      </c>
      <c r="G47" s="89">
        <v>0.20418848167539266</v>
      </c>
      <c r="H47" s="80">
        <v>-6.4102564102564097E-2</v>
      </c>
      <c r="I47" s="88">
        <v>190</v>
      </c>
      <c r="J47" s="90">
        <v>0.15263157894736845</v>
      </c>
      <c r="K47" s="87">
        <v>1269</v>
      </c>
      <c r="L47" s="78">
        <v>0.1877774489493933</v>
      </c>
      <c r="M47" s="88">
        <v>2215</v>
      </c>
      <c r="N47" s="89">
        <v>0.16124335735604572</v>
      </c>
      <c r="O47" s="80">
        <v>-0.42708803611738144</v>
      </c>
    </row>
    <row r="48" spans="2:15" ht="15" customHeight="1">
      <c r="B48" s="75"/>
      <c r="C48" s="76" t="s">
        <v>10</v>
      </c>
      <c r="D48" s="87">
        <v>212</v>
      </c>
      <c r="E48" s="78">
        <v>0.18339100346020762</v>
      </c>
      <c r="F48" s="88">
        <v>161</v>
      </c>
      <c r="G48" s="89">
        <v>0.14048865619546247</v>
      </c>
      <c r="H48" s="80">
        <v>0.31677018633540377</v>
      </c>
      <c r="I48" s="88">
        <v>196</v>
      </c>
      <c r="J48" s="90">
        <v>8.163265306122458E-2</v>
      </c>
      <c r="K48" s="87">
        <v>1201</v>
      </c>
      <c r="L48" s="78">
        <v>0.17771530038472921</v>
      </c>
      <c r="M48" s="88">
        <v>3219</v>
      </c>
      <c r="N48" s="89">
        <v>0.23433063987770256</v>
      </c>
      <c r="O48" s="80">
        <v>-0.62690276483379925</v>
      </c>
    </row>
    <row r="49" spans="2:15">
      <c r="B49" s="75"/>
      <c r="C49" s="76" t="s">
        <v>4</v>
      </c>
      <c r="D49" s="87">
        <v>156</v>
      </c>
      <c r="E49" s="78">
        <v>0.13494809688581316</v>
      </c>
      <c r="F49" s="88">
        <v>204</v>
      </c>
      <c r="G49" s="89">
        <v>0.17801047120418848</v>
      </c>
      <c r="H49" s="80">
        <v>-0.23529411764705888</v>
      </c>
      <c r="I49" s="88">
        <v>243</v>
      </c>
      <c r="J49" s="90">
        <v>-0.35802469135802473</v>
      </c>
      <c r="K49" s="87">
        <v>1075</v>
      </c>
      <c r="L49" s="78">
        <v>0.15907073098549868</v>
      </c>
      <c r="M49" s="88">
        <v>2125</v>
      </c>
      <c r="N49" s="89">
        <v>0.1546917085244231</v>
      </c>
      <c r="O49" s="80">
        <v>-0.49411764705882355</v>
      </c>
    </row>
    <row r="50" spans="2:15" ht="15" customHeight="1">
      <c r="B50" s="117"/>
      <c r="C50" s="76" t="s">
        <v>9</v>
      </c>
      <c r="D50" s="87">
        <v>186</v>
      </c>
      <c r="E50" s="78">
        <v>0.16089965397923875</v>
      </c>
      <c r="F50" s="88">
        <v>124</v>
      </c>
      <c r="G50" s="89">
        <v>0.10820244328097731</v>
      </c>
      <c r="H50" s="80">
        <v>0.5</v>
      </c>
      <c r="I50" s="88">
        <v>137</v>
      </c>
      <c r="J50" s="90">
        <v>0.35766423357664223</v>
      </c>
      <c r="K50" s="87">
        <v>818</v>
      </c>
      <c r="L50" s="78">
        <v>0.12104172832198876</v>
      </c>
      <c r="M50" s="88">
        <v>1936</v>
      </c>
      <c r="N50" s="89">
        <v>0.14093324597801557</v>
      </c>
      <c r="O50" s="80">
        <v>-0.5774793388429752</v>
      </c>
    </row>
    <row r="51" spans="2:15">
      <c r="B51" s="75"/>
      <c r="C51" s="76" t="s">
        <v>11</v>
      </c>
      <c r="D51" s="87">
        <v>28</v>
      </c>
      <c r="E51" s="78">
        <v>2.4221453287197232E-2</v>
      </c>
      <c r="F51" s="88">
        <v>118</v>
      </c>
      <c r="G51" s="89">
        <v>0.10296684118673648</v>
      </c>
      <c r="H51" s="80">
        <v>-0.76271186440677963</v>
      </c>
      <c r="I51" s="88">
        <v>44</v>
      </c>
      <c r="J51" s="90">
        <v>-0.36363636363636365</v>
      </c>
      <c r="K51" s="87">
        <v>301</v>
      </c>
      <c r="L51" s="78">
        <v>4.4539804675939626E-2</v>
      </c>
      <c r="M51" s="88">
        <v>679</v>
      </c>
      <c r="N51" s="89">
        <v>4.9428550629686249E-2</v>
      </c>
      <c r="O51" s="80">
        <v>-0.55670103092783507</v>
      </c>
    </row>
    <row r="52" spans="2:15">
      <c r="B52" s="75"/>
      <c r="C52" s="76" t="s">
        <v>12</v>
      </c>
      <c r="D52" s="87">
        <v>75</v>
      </c>
      <c r="E52" s="78">
        <v>6.4878892733564009E-2</v>
      </c>
      <c r="F52" s="88">
        <v>11</v>
      </c>
      <c r="G52" s="89">
        <v>9.5986038394415361E-3</v>
      </c>
      <c r="H52" s="80">
        <v>5.8181818181818183</v>
      </c>
      <c r="I52" s="88">
        <v>14</v>
      </c>
      <c r="J52" s="90">
        <v>4.3571428571428568</v>
      </c>
      <c r="K52" s="87">
        <v>259</v>
      </c>
      <c r="L52" s="78">
        <v>3.8324948209529447E-2</v>
      </c>
      <c r="M52" s="88">
        <v>136</v>
      </c>
      <c r="N52" s="89">
        <v>9.9002693455630779E-3</v>
      </c>
      <c r="O52" s="80">
        <v>0.90441176470588225</v>
      </c>
    </row>
    <row r="53" spans="2:15">
      <c r="B53" s="75"/>
      <c r="C53" s="76" t="s">
        <v>71</v>
      </c>
      <c r="D53" s="87">
        <v>12</v>
      </c>
      <c r="E53" s="78">
        <v>1.0380622837370242E-2</v>
      </c>
      <c r="F53" s="88">
        <v>0</v>
      </c>
      <c r="G53" s="89">
        <v>0</v>
      </c>
      <c r="H53" s="80"/>
      <c r="I53" s="88">
        <v>20</v>
      </c>
      <c r="J53" s="90">
        <v>-0.4</v>
      </c>
      <c r="K53" s="87">
        <v>57</v>
      </c>
      <c r="L53" s="78">
        <v>8.4344480615566736E-3</v>
      </c>
      <c r="M53" s="88">
        <v>0</v>
      </c>
      <c r="N53" s="89">
        <v>0</v>
      </c>
      <c r="O53" s="80"/>
    </row>
    <row r="54" spans="2:15">
      <c r="B54" s="136"/>
      <c r="C54" s="91" t="s">
        <v>30</v>
      </c>
      <c r="D54" s="92">
        <v>0</v>
      </c>
      <c r="E54" s="93">
        <v>0</v>
      </c>
      <c r="F54" s="92">
        <v>0</v>
      </c>
      <c r="G54" s="98">
        <v>0</v>
      </c>
      <c r="H54" s="94"/>
      <c r="I54" s="92">
        <v>0</v>
      </c>
      <c r="J54" s="99"/>
      <c r="K54" s="92">
        <v>5</v>
      </c>
      <c r="L54" s="98">
        <v>7.3986386504883096E-4</v>
      </c>
      <c r="M54" s="92">
        <v>0</v>
      </c>
      <c r="N54" s="98">
        <v>0</v>
      </c>
      <c r="O54" s="95"/>
    </row>
    <row r="55" spans="2:15">
      <c r="B55" s="24" t="s">
        <v>40</v>
      </c>
      <c r="C55" s="96" t="s">
        <v>31</v>
      </c>
      <c r="D55" s="38">
        <v>1156</v>
      </c>
      <c r="E55" s="17">
        <v>1</v>
      </c>
      <c r="F55" s="38">
        <v>1146</v>
      </c>
      <c r="G55" s="17">
        <v>1</v>
      </c>
      <c r="H55" s="18">
        <v>8.7260034904013128E-3</v>
      </c>
      <c r="I55" s="38">
        <v>1092</v>
      </c>
      <c r="J55" s="19">
        <v>5.8608058608058622E-2</v>
      </c>
      <c r="K55" s="38">
        <v>6758</v>
      </c>
      <c r="L55" s="17">
        <v>1</v>
      </c>
      <c r="M55" s="38">
        <v>13737</v>
      </c>
      <c r="N55" s="19">
        <v>1</v>
      </c>
      <c r="O55" s="21">
        <v>-0.50804396884327008</v>
      </c>
    </row>
    <row r="56" spans="2:15">
      <c r="B56" s="24" t="s">
        <v>58</v>
      </c>
      <c r="C56" s="96" t="s">
        <v>31</v>
      </c>
      <c r="D56" s="38">
        <v>0</v>
      </c>
      <c r="E56" s="17">
        <v>1</v>
      </c>
      <c r="F56" s="38">
        <v>0</v>
      </c>
      <c r="G56" s="17">
        <v>1</v>
      </c>
      <c r="H56" s="18"/>
      <c r="I56" s="38">
        <v>0</v>
      </c>
      <c r="J56" s="17"/>
      <c r="K56" s="38">
        <v>1</v>
      </c>
      <c r="L56" s="17">
        <v>1</v>
      </c>
      <c r="M56" s="38">
        <v>3</v>
      </c>
      <c r="N56" s="17">
        <v>1</v>
      </c>
      <c r="O56" s="21">
        <v>-0.66666666666666674</v>
      </c>
    </row>
    <row r="57" spans="2:15">
      <c r="B57" s="25"/>
      <c r="C57" s="100" t="s">
        <v>31</v>
      </c>
      <c r="D57" s="39">
        <v>1156</v>
      </c>
      <c r="E57" s="12">
        <v>1</v>
      </c>
      <c r="F57" s="39">
        <v>1146</v>
      </c>
      <c r="G57" s="12">
        <v>1</v>
      </c>
      <c r="H57" s="13">
        <v>8.7260034904013128E-3</v>
      </c>
      <c r="I57" s="39">
        <v>1092</v>
      </c>
      <c r="J57" s="14">
        <v>5.8608058608058622E-2</v>
      </c>
      <c r="K57" s="39">
        <v>6759</v>
      </c>
      <c r="L57" s="12">
        <v>1</v>
      </c>
      <c r="M57" s="39">
        <v>13740</v>
      </c>
      <c r="N57" s="12">
        <v>1</v>
      </c>
      <c r="O57" s="22">
        <v>-0.50807860262008742</v>
      </c>
    </row>
    <row r="58" spans="2:15">
      <c r="B58" s="60" t="s">
        <v>55</v>
      </c>
      <c r="C58" s="60"/>
      <c r="D58" s="60"/>
      <c r="E58" s="60"/>
      <c r="F58" s="60"/>
      <c r="G58" s="60"/>
      <c r="H58" s="60"/>
      <c r="I58" s="61"/>
      <c r="J58" s="60"/>
      <c r="K58" s="60"/>
      <c r="L58" s="60"/>
      <c r="M58" s="60"/>
      <c r="N58" s="60"/>
      <c r="O58" s="60"/>
    </row>
    <row r="59" spans="2:15">
      <c r="B59" s="15" t="s">
        <v>56</v>
      </c>
    </row>
    <row r="61" spans="2:15">
      <c r="B61" s="197" t="s">
        <v>53</v>
      </c>
      <c r="C61" s="197"/>
      <c r="D61" s="197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46"/>
    </row>
    <row r="62" spans="2:15">
      <c r="B62" s="198" t="s">
        <v>80</v>
      </c>
      <c r="C62" s="198"/>
      <c r="D62" s="198"/>
      <c r="E62" s="198"/>
      <c r="F62" s="198"/>
      <c r="G62" s="198"/>
      <c r="H62" s="198"/>
      <c r="I62" s="198"/>
      <c r="J62" s="198"/>
      <c r="K62" s="198"/>
      <c r="L62" s="198"/>
      <c r="M62" s="198"/>
      <c r="N62" s="198"/>
      <c r="O62" s="147" t="s">
        <v>38</v>
      </c>
    </row>
    <row r="63" spans="2:15">
      <c r="B63" s="189" t="s">
        <v>22</v>
      </c>
      <c r="C63" s="189" t="s">
        <v>1</v>
      </c>
      <c r="D63" s="170" t="s">
        <v>86</v>
      </c>
      <c r="E63" s="161"/>
      <c r="F63" s="161"/>
      <c r="G63" s="161"/>
      <c r="H63" s="171"/>
      <c r="I63" s="161" t="s">
        <v>84</v>
      </c>
      <c r="J63" s="161"/>
      <c r="K63" s="170" t="s">
        <v>87</v>
      </c>
      <c r="L63" s="161"/>
      <c r="M63" s="161"/>
      <c r="N63" s="161"/>
      <c r="O63" s="171"/>
    </row>
    <row r="64" spans="2:15">
      <c r="B64" s="190"/>
      <c r="C64" s="190"/>
      <c r="D64" s="167" t="s">
        <v>88</v>
      </c>
      <c r="E64" s="168"/>
      <c r="F64" s="168"/>
      <c r="G64" s="168"/>
      <c r="H64" s="169"/>
      <c r="I64" s="168" t="s">
        <v>85</v>
      </c>
      <c r="J64" s="168"/>
      <c r="K64" s="167" t="s">
        <v>89</v>
      </c>
      <c r="L64" s="168"/>
      <c r="M64" s="168"/>
      <c r="N64" s="168"/>
      <c r="O64" s="169"/>
    </row>
    <row r="65" spans="2:15" ht="15" customHeight="1">
      <c r="B65" s="190"/>
      <c r="C65" s="188"/>
      <c r="D65" s="159">
        <v>2020</v>
      </c>
      <c r="E65" s="162"/>
      <c r="F65" s="172">
        <v>2019</v>
      </c>
      <c r="G65" s="172"/>
      <c r="H65" s="191" t="s">
        <v>23</v>
      </c>
      <c r="I65" s="193">
        <v>2020</v>
      </c>
      <c r="J65" s="159" t="s">
        <v>90</v>
      </c>
      <c r="K65" s="159">
        <v>2020</v>
      </c>
      <c r="L65" s="162"/>
      <c r="M65" s="172">
        <v>2019</v>
      </c>
      <c r="N65" s="162"/>
      <c r="O65" s="178" t="s">
        <v>23</v>
      </c>
    </row>
    <row r="66" spans="2:15">
      <c r="B66" s="195" t="s">
        <v>22</v>
      </c>
      <c r="C66" s="179" t="s">
        <v>25</v>
      </c>
      <c r="D66" s="163"/>
      <c r="E66" s="164"/>
      <c r="F66" s="173"/>
      <c r="G66" s="173"/>
      <c r="H66" s="192"/>
      <c r="I66" s="194"/>
      <c r="J66" s="160"/>
      <c r="K66" s="163"/>
      <c r="L66" s="164"/>
      <c r="M66" s="173"/>
      <c r="N66" s="164"/>
      <c r="O66" s="178"/>
    </row>
    <row r="67" spans="2:15" ht="15" customHeight="1">
      <c r="B67" s="195"/>
      <c r="C67" s="179"/>
      <c r="D67" s="155" t="s">
        <v>26</v>
      </c>
      <c r="E67" s="150" t="s">
        <v>2</v>
      </c>
      <c r="F67" s="154" t="s">
        <v>26</v>
      </c>
      <c r="G67" s="57" t="s">
        <v>2</v>
      </c>
      <c r="H67" s="181" t="s">
        <v>27</v>
      </c>
      <c r="I67" s="58" t="s">
        <v>26</v>
      </c>
      <c r="J67" s="183" t="s">
        <v>91</v>
      </c>
      <c r="K67" s="155" t="s">
        <v>26</v>
      </c>
      <c r="L67" s="56" t="s">
        <v>2</v>
      </c>
      <c r="M67" s="154" t="s">
        <v>26</v>
      </c>
      <c r="N67" s="56" t="s">
        <v>2</v>
      </c>
      <c r="O67" s="185" t="s">
        <v>27</v>
      </c>
    </row>
    <row r="68" spans="2:15" ht="25.5">
      <c r="B68" s="196"/>
      <c r="C68" s="180"/>
      <c r="D68" s="152" t="s">
        <v>28</v>
      </c>
      <c r="E68" s="153" t="s">
        <v>29</v>
      </c>
      <c r="F68" s="54" t="s">
        <v>28</v>
      </c>
      <c r="G68" s="55" t="s">
        <v>29</v>
      </c>
      <c r="H68" s="182"/>
      <c r="I68" s="59" t="s">
        <v>28</v>
      </c>
      <c r="J68" s="184"/>
      <c r="K68" s="152" t="s">
        <v>28</v>
      </c>
      <c r="L68" s="153" t="s">
        <v>29</v>
      </c>
      <c r="M68" s="54" t="s">
        <v>28</v>
      </c>
      <c r="N68" s="153" t="s">
        <v>29</v>
      </c>
      <c r="O68" s="186"/>
    </row>
    <row r="69" spans="2:15">
      <c r="B69" s="75"/>
      <c r="C69" s="68" t="s">
        <v>4</v>
      </c>
      <c r="D69" s="85">
        <v>126</v>
      </c>
      <c r="E69" s="70">
        <v>0.24803149606299213</v>
      </c>
      <c r="F69" s="86">
        <v>117</v>
      </c>
      <c r="G69" s="71">
        <v>0.22941176470588234</v>
      </c>
      <c r="H69" s="72">
        <v>7.6923076923076872E-2</v>
      </c>
      <c r="I69" s="85">
        <v>96</v>
      </c>
      <c r="J69" s="74">
        <v>0.3125</v>
      </c>
      <c r="K69" s="85">
        <v>638</v>
      </c>
      <c r="L69" s="70">
        <v>0.20973044049967127</v>
      </c>
      <c r="M69" s="86">
        <v>1103</v>
      </c>
      <c r="N69" s="71">
        <v>0.2345810293492131</v>
      </c>
      <c r="O69" s="72">
        <v>-0.42157751586582048</v>
      </c>
    </row>
    <row r="70" spans="2:15">
      <c r="B70" s="75"/>
      <c r="C70" s="76" t="s">
        <v>9</v>
      </c>
      <c r="D70" s="87">
        <v>114</v>
      </c>
      <c r="E70" s="78">
        <v>0.22440944881889763</v>
      </c>
      <c r="F70" s="88">
        <v>85</v>
      </c>
      <c r="G70" s="89">
        <v>0.16666666666666666</v>
      </c>
      <c r="H70" s="80">
        <v>0.34117647058823519</v>
      </c>
      <c r="I70" s="87">
        <v>86</v>
      </c>
      <c r="J70" s="90">
        <v>0.32558139534883712</v>
      </c>
      <c r="K70" s="87">
        <v>613</v>
      </c>
      <c r="L70" s="78">
        <v>0.20151216305062458</v>
      </c>
      <c r="M70" s="88">
        <v>808</v>
      </c>
      <c r="N70" s="89">
        <v>0.17184176945980434</v>
      </c>
      <c r="O70" s="80">
        <v>-0.24133663366336633</v>
      </c>
    </row>
    <row r="71" spans="2:15">
      <c r="B71" s="75"/>
      <c r="C71" s="76" t="s">
        <v>12</v>
      </c>
      <c r="D71" s="87">
        <v>92</v>
      </c>
      <c r="E71" s="78">
        <v>0.18110236220472442</v>
      </c>
      <c r="F71" s="88">
        <v>85</v>
      </c>
      <c r="G71" s="89">
        <v>0.16666666666666666</v>
      </c>
      <c r="H71" s="80">
        <v>8.2352941176470518E-2</v>
      </c>
      <c r="I71" s="88">
        <v>88</v>
      </c>
      <c r="J71" s="90">
        <v>4.5454545454545414E-2</v>
      </c>
      <c r="K71" s="87">
        <v>565</v>
      </c>
      <c r="L71" s="78">
        <v>0.18573307034845496</v>
      </c>
      <c r="M71" s="88">
        <v>741</v>
      </c>
      <c r="N71" s="89">
        <v>0.15759251382390471</v>
      </c>
      <c r="O71" s="80">
        <v>-0.23751686909581649</v>
      </c>
    </row>
    <row r="72" spans="2:15">
      <c r="B72" s="75"/>
      <c r="C72" s="76" t="s">
        <v>3</v>
      </c>
      <c r="D72" s="87">
        <v>36</v>
      </c>
      <c r="E72" s="78">
        <v>7.0866141732283464E-2</v>
      </c>
      <c r="F72" s="88">
        <v>39</v>
      </c>
      <c r="G72" s="89">
        <v>7.6470588235294124E-2</v>
      </c>
      <c r="H72" s="80">
        <v>-7.6923076923076872E-2</v>
      </c>
      <c r="I72" s="88">
        <v>56</v>
      </c>
      <c r="J72" s="90">
        <v>-0.3571428571428571</v>
      </c>
      <c r="K72" s="87">
        <v>345</v>
      </c>
      <c r="L72" s="78">
        <v>0.11341222879684418</v>
      </c>
      <c r="M72" s="88">
        <v>511</v>
      </c>
      <c r="N72" s="89">
        <v>0.10867715865589112</v>
      </c>
      <c r="O72" s="80">
        <v>-0.32485322896281799</v>
      </c>
    </row>
    <row r="73" spans="2:15">
      <c r="B73" s="117"/>
      <c r="C73" s="76" t="s">
        <v>10</v>
      </c>
      <c r="D73" s="87">
        <v>46</v>
      </c>
      <c r="E73" s="78">
        <v>9.055118110236221E-2</v>
      </c>
      <c r="F73" s="88">
        <v>85</v>
      </c>
      <c r="G73" s="89">
        <v>0.16666666666666666</v>
      </c>
      <c r="H73" s="80">
        <v>-0.45882352941176474</v>
      </c>
      <c r="I73" s="88">
        <v>32</v>
      </c>
      <c r="J73" s="90">
        <v>0.4375</v>
      </c>
      <c r="K73" s="87">
        <v>323</v>
      </c>
      <c r="L73" s="78">
        <v>0.1061801446416831</v>
      </c>
      <c r="M73" s="88">
        <v>688</v>
      </c>
      <c r="N73" s="89">
        <v>0.14632071458953635</v>
      </c>
      <c r="O73" s="80">
        <v>-0.53052325581395343</v>
      </c>
    </row>
    <row r="74" spans="2:15">
      <c r="B74" s="75"/>
      <c r="C74" s="76" t="s">
        <v>8</v>
      </c>
      <c r="D74" s="87">
        <v>58</v>
      </c>
      <c r="E74" s="78">
        <v>0.1141732283464567</v>
      </c>
      <c r="F74" s="88">
        <v>50</v>
      </c>
      <c r="G74" s="89">
        <v>9.8039215686274508E-2</v>
      </c>
      <c r="H74" s="80">
        <v>0.15999999999999992</v>
      </c>
      <c r="I74" s="88">
        <v>47</v>
      </c>
      <c r="J74" s="90">
        <v>0.23404255319148937</v>
      </c>
      <c r="K74" s="87">
        <v>313</v>
      </c>
      <c r="L74" s="78">
        <v>0.10289283366206443</v>
      </c>
      <c r="M74" s="88">
        <v>467</v>
      </c>
      <c r="N74" s="89">
        <v>9.9319438536792856E-2</v>
      </c>
      <c r="O74" s="80">
        <v>-0.32976445396145615</v>
      </c>
    </row>
    <row r="75" spans="2:15">
      <c r="B75" s="75"/>
      <c r="C75" s="76" t="s">
        <v>11</v>
      </c>
      <c r="D75" s="87">
        <v>22</v>
      </c>
      <c r="E75" s="78">
        <v>4.3307086614173228E-2</v>
      </c>
      <c r="F75" s="88">
        <v>38</v>
      </c>
      <c r="G75" s="89">
        <v>7.4509803921568626E-2</v>
      </c>
      <c r="H75" s="80">
        <v>-0.42105263157894735</v>
      </c>
      <c r="I75" s="88">
        <v>17</v>
      </c>
      <c r="J75" s="90">
        <v>0.29411764705882359</v>
      </c>
      <c r="K75" s="87">
        <v>128</v>
      </c>
      <c r="L75" s="78">
        <v>4.2077580539119003E-2</v>
      </c>
      <c r="M75" s="88">
        <v>226</v>
      </c>
      <c r="N75" s="89">
        <v>4.8064653339004677E-2</v>
      </c>
      <c r="O75" s="80">
        <v>-0.4336283185840708</v>
      </c>
    </row>
    <row r="76" spans="2:15">
      <c r="B76" s="75"/>
      <c r="C76" s="76" t="s">
        <v>43</v>
      </c>
      <c r="D76" s="87">
        <v>3</v>
      </c>
      <c r="E76" s="78">
        <v>5.905511811023622E-3</v>
      </c>
      <c r="F76" s="88">
        <v>0</v>
      </c>
      <c r="G76" s="78">
        <v>0</v>
      </c>
      <c r="H76" s="80"/>
      <c r="I76" s="88">
        <v>27</v>
      </c>
      <c r="J76" s="90">
        <v>-0.88888888888888884</v>
      </c>
      <c r="K76" s="87">
        <v>59</v>
      </c>
      <c r="L76" s="78">
        <v>1.9395134779750165E-2</v>
      </c>
      <c r="M76" s="88">
        <v>75</v>
      </c>
      <c r="N76" s="89">
        <v>1.5950659293917483E-2</v>
      </c>
      <c r="O76" s="120">
        <v>-0.21333333333333337</v>
      </c>
    </row>
    <row r="77" spans="2:15">
      <c r="B77" s="75"/>
      <c r="C77" s="76" t="s">
        <v>72</v>
      </c>
      <c r="D77" s="87">
        <v>0</v>
      </c>
      <c r="E77" s="78">
        <v>0</v>
      </c>
      <c r="F77" s="88">
        <v>2</v>
      </c>
      <c r="G77" s="78">
        <v>3.9215686274509803E-3</v>
      </c>
      <c r="H77" s="80">
        <v>-1</v>
      </c>
      <c r="I77" s="88">
        <v>1</v>
      </c>
      <c r="J77" s="90">
        <v>-1</v>
      </c>
      <c r="K77" s="87">
        <v>15</v>
      </c>
      <c r="L77" s="78">
        <v>4.9309664694280079E-3</v>
      </c>
      <c r="M77" s="88">
        <v>8</v>
      </c>
      <c r="N77" s="89">
        <v>1.7014036580178648E-3</v>
      </c>
      <c r="O77" s="120">
        <v>0.875</v>
      </c>
    </row>
    <row r="78" spans="2:15">
      <c r="B78" s="75"/>
      <c r="C78" s="76" t="s">
        <v>57</v>
      </c>
      <c r="D78" s="87">
        <v>1</v>
      </c>
      <c r="E78" s="78">
        <v>1.968503937007874E-3</v>
      </c>
      <c r="F78" s="88">
        <v>7</v>
      </c>
      <c r="G78" s="78">
        <v>1.3725490196078431E-2</v>
      </c>
      <c r="H78" s="80">
        <v>-0.85714285714285721</v>
      </c>
      <c r="I78" s="88">
        <v>0</v>
      </c>
      <c r="J78" s="90"/>
      <c r="K78" s="87">
        <v>8</v>
      </c>
      <c r="L78" s="78">
        <v>2.6298487836949377E-3</v>
      </c>
      <c r="M78" s="88">
        <v>21</v>
      </c>
      <c r="N78" s="89">
        <v>4.4661846022968953E-3</v>
      </c>
      <c r="O78" s="120">
        <v>-0.61904761904761907</v>
      </c>
    </row>
    <row r="79" spans="2:15">
      <c r="B79" s="136"/>
      <c r="C79" s="91" t="s">
        <v>30</v>
      </c>
      <c r="D79" s="92">
        <v>10</v>
      </c>
      <c r="E79" s="93">
        <v>1.968503937007874E-2</v>
      </c>
      <c r="F79" s="92">
        <v>2</v>
      </c>
      <c r="G79" s="93">
        <v>3.9215686274509803E-3</v>
      </c>
      <c r="H79" s="94">
        <v>4</v>
      </c>
      <c r="I79" s="92">
        <v>6</v>
      </c>
      <c r="J79" s="93">
        <v>1.3157894736842105E-2</v>
      </c>
      <c r="K79" s="92">
        <v>35</v>
      </c>
      <c r="L79" s="93">
        <v>1.1505588428665352E-2</v>
      </c>
      <c r="M79" s="92">
        <v>54</v>
      </c>
      <c r="N79" s="93">
        <v>1.1484474691620587E-2</v>
      </c>
      <c r="O79" s="95">
        <v>-0.35185185185185186</v>
      </c>
    </row>
    <row r="80" spans="2:15">
      <c r="B80" s="25"/>
      <c r="C80" s="100" t="s">
        <v>31</v>
      </c>
      <c r="D80" s="39">
        <v>508</v>
      </c>
      <c r="E80" s="12">
        <v>1</v>
      </c>
      <c r="F80" s="39">
        <v>510</v>
      </c>
      <c r="G80" s="12">
        <v>1</v>
      </c>
      <c r="H80" s="13">
        <v>-3.9215686274509665E-3</v>
      </c>
      <c r="I80" s="39">
        <v>456</v>
      </c>
      <c r="J80" s="14">
        <v>0.11403508771929816</v>
      </c>
      <c r="K80" s="39">
        <v>3042</v>
      </c>
      <c r="L80" s="12">
        <v>1</v>
      </c>
      <c r="M80" s="39">
        <v>4702</v>
      </c>
      <c r="N80" s="12">
        <v>1</v>
      </c>
      <c r="O80" s="22">
        <v>-0.35304125903870698</v>
      </c>
    </row>
    <row r="81" spans="2:15">
      <c r="B81" s="148" t="s">
        <v>45</v>
      </c>
      <c r="C81" s="149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  <c r="O81" s="149"/>
    </row>
  </sheetData>
  <mergeCells count="69">
    <mergeCell ref="O67:O68"/>
    <mergeCell ref="D65:E66"/>
    <mergeCell ref="F65:G66"/>
    <mergeCell ref="H65:H66"/>
    <mergeCell ref="I65:I66"/>
    <mergeCell ref="J65:J66"/>
    <mergeCell ref="K65:L66"/>
    <mergeCell ref="B61:N61"/>
    <mergeCell ref="B62:N62"/>
    <mergeCell ref="B63:B65"/>
    <mergeCell ref="C63:C65"/>
    <mergeCell ref="D63:H63"/>
    <mergeCell ref="I63:J63"/>
    <mergeCell ref="K63:O63"/>
    <mergeCell ref="D64:H64"/>
    <mergeCell ref="I64:J64"/>
    <mergeCell ref="K64:O64"/>
    <mergeCell ref="M65:N66"/>
    <mergeCell ref="O65:O66"/>
    <mergeCell ref="B66:B68"/>
    <mergeCell ref="C66:C68"/>
    <mergeCell ref="H67:H68"/>
    <mergeCell ref="J67:J68"/>
    <mergeCell ref="O43:O44"/>
    <mergeCell ref="D41:E42"/>
    <mergeCell ref="F41:G42"/>
    <mergeCell ref="H41:H42"/>
    <mergeCell ref="I41:I42"/>
    <mergeCell ref="J41:J42"/>
    <mergeCell ref="K41:L42"/>
    <mergeCell ref="B37:N37"/>
    <mergeCell ref="B38:N38"/>
    <mergeCell ref="B39:B41"/>
    <mergeCell ref="C39:C41"/>
    <mergeCell ref="D39:H39"/>
    <mergeCell ref="I39:J39"/>
    <mergeCell ref="K39:O39"/>
    <mergeCell ref="D40:H40"/>
    <mergeCell ref="I40:J40"/>
    <mergeCell ref="K40:O40"/>
    <mergeCell ref="M41:N42"/>
    <mergeCell ref="O41:O42"/>
    <mergeCell ref="B42:B44"/>
    <mergeCell ref="C42:C44"/>
    <mergeCell ref="H43:H44"/>
    <mergeCell ref="J43:J44"/>
    <mergeCell ref="O8:O9"/>
    <mergeCell ref="D6:E7"/>
    <mergeCell ref="F6:G7"/>
    <mergeCell ref="H6:H7"/>
    <mergeCell ref="I6:I7"/>
    <mergeCell ref="J6:J7"/>
    <mergeCell ref="K6:L7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</mergeCells>
  <conditionalFormatting sqref="H24:H29 J24:J29 O24:O29 H15:H17 O15:O17">
    <cfRule type="cellIs" dxfId="88" priority="35" operator="lessThan">
      <formula>0</formula>
    </cfRule>
  </conditionalFormatting>
  <conditionalFormatting sqref="H11:H14 J11:J14 O11:O14">
    <cfRule type="cellIs" dxfId="87" priority="34" operator="lessThan">
      <formula>0</formula>
    </cfRule>
  </conditionalFormatting>
  <conditionalFormatting sqref="J15:J16">
    <cfRule type="cellIs" dxfId="86" priority="33" operator="lessThan">
      <formula>0</formula>
    </cfRule>
  </conditionalFormatting>
  <conditionalFormatting sqref="H10 J10 O10">
    <cfRule type="cellIs" dxfId="85" priority="32" operator="lessThan">
      <formula>0</formula>
    </cfRule>
  </conditionalFormatting>
  <conditionalFormatting sqref="H17 O17">
    <cfRule type="cellIs" dxfId="84" priority="30" operator="lessThan">
      <formula>0</formula>
    </cfRule>
  </conditionalFormatting>
  <conditionalFormatting sqref="H19:H23 J19:J23 O19:O23">
    <cfRule type="cellIs" dxfId="83" priority="29" operator="lessThan">
      <formula>0</formula>
    </cfRule>
  </conditionalFormatting>
  <conditionalFormatting sqref="D19:O28 D10:O16">
    <cfRule type="cellIs" dxfId="82" priority="31" operator="equal">
      <formula>0</formula>
    </cfRule>
  </conditionalFormatting>
  <conditionalFormatting sqref="H18 J18 O18">
    <cfRule type="cellIs" dxfId="81" priority="28" operator="lessThan">
      <formula>0</formula>
    </cfRule>
  </conditionalFormatting>
  <conditionalFormatting sqref="H18 O18">
    <cfRule type="cellIs" dxfId="80" priority="27" operator="lessThan">
      <formula>0</formula>
    </cfRule>
  </conditionalFormatting>
  <conditionalFormatting sqref="H29 O29">
    <cfRule type="cellIs" dxfId="79" priority="26" operator="lessThan">
      <formula>0</formula>
    </cfRule>
  </conditionalFormatting>
  <conditionalFormatting sqref="H30 J30 O30">
    <cfRule type="cellIs" dxfId="78" priority="25" operator="lessThan">
      <formula>0</formula>
    </cfRule>
  </conditionalFormatting>
  <conditionalFormatting sqref="H30 O30">
    <cfRule type="cellIs" dxfId="77" priority="24" operator="lessThan">
      <formula>0</formula>
    </cfRule>
  </conditionalFormatting>
  <conditionalFormatting sqref="H31 O31">
    <cfRule type="cellIs" dxfId="76" priority="23" operator="lessThan">
      <formula>0</formula>
    </cfRule>
  </conditionalFormatting>
  <conditionalFormatting sqref="H31 O31 J31">
    <cfRule type="cellIs" dxfId="75" priority="22" operator="lessThan">
      <formula>0</formula>
    </cfRule>
  </conditionalFormatting>
  <conditionalFormatting sqref="H32 O32">
    <cfRule type="cellIs" dxfId="74" priority="21" operator="lessThan">
      <formula>0</formula>
    </cfRule>
  </conditionalFormatting>
  <conditionalFormatting sqref="H32 O32 J32">
    <cfRule type="cellIs" dxfId="73" priority="20" operator="lessThan">
      <formula>0</formula>
    </cfRule>
  </conditionalFormatting>
  <conditionalFormatting sqref="H46:H50 J46:J50 O46:O50">
    <cfRule type="cellIs" dxfId="72" priority="18" operator="lessThan">
      <formula>0</formula>
    </cfRule>
  </conditionalFormatting>
  <conditionalFormatting sqref="H51:H53 J51:J53 O51:O53">
    <cfRule type="cellIs" dxfId="71" priority="17" operator="lessThan">
      <formula>0</formula>
    </cfRule>
  </conditionalFormatting>
  <conditionalFormatting sqref="H54 J54 O54">
    <cfRule type="cellIs" dxfId="70" priority="15" operator="lessThan">
      <formula>0</formula>
    </cfRule>
  </conditionalFormatting>
  <conditionalFormatting sqref="H54 O54">
    <cfRule type="cellIs" dxfId="69" priority="16" operator="lessThan">
      <formula>0</formula>
    </cfRule>
  </conditionalFormatting>
  <conditionalFormatting sqref="H57 O57">
    <cfRule type="cellIs" dxfId="68" priority="14" operator="lessThan">
      <formula>0</formula>
    </cfRule>
  </conditionalFormatting>
  <conditionalFormatting sqref="H57 O57 J57">
    <cfRule type="cellIs" dxfId="67" priority="13" operator="lessThan">
      <formula>0</formula>
    </cfRule>
  </conditionalFormatting>
  <conditionalFormatting sqref="H55 J55 O55">
    <cfRule type="cellIs" dxfId="66" priority="12" operator="lessThan">
      <formula>0</formula>
    </cfRule>
  </conditionalFormatting>
  <conditionalFormatting sqref="H55 O55">
    <cfRule type="cellIs" dxfId="65" priority="11" operator="lessThan">
      <formula>0</formula>
    </cfRule>
  </conditionalFormatting>
  <conditionalFormatting sqref="H56 O56">
    <cfRule type="cellIs" dxfId="64" priority="10" operator="lessThan">
      <formula>0</formula>
    </cfRule>
  </conditionalFormatting>
  <conditionalFormatting sqref="H56 O56 J56">
    <cfRule type="cellIs" dxfId="63" priority="9" operator="lessThan">
      <formula>0</formula>
    </cfRule>
  </conditionalFormatting>
  <conditionalFormatting sqref="H79 O79">
    <cfRule type="cellIs" dxfId="62" priority="8" operator="lessThan">
      <formula>0</formula>
    </cfRule>
  </conditionalFormatting>
  <conditionalFormatting sqref="H69:H73 J69:J73 O69:O73">
    <cfRule type="cellIs" dxfId="61" priority="6" operator="lessThan">
      <formula>0</formula>
    </cfRule>
  </conditionalFormatting>
  <conditionalFormatting sqref="H79 O79">
    <cfRule type="cellIs" dxfId="60" priority="7" operator="lessThan">
      <formula>0</formula>
    </cfRule>
  </conditionalFormatting>
  <conditionalFormatting sqref="J74:J78 O74:O78 H74:H78">
    <cfRule type="cellIs" dxfId="59" priority="5" operator="lessThan">
      <formula>0</formula>
    </cfRule>
  </conditionalFormatting>
  <conditionalFormatting sqref="D69:O78">
    <cfRule type="cellIs" dxfId="58" priority="4" operator="equal">
      <formula>0</formula>
    </cfRule>
  </conditionalFormatting>
  <conditionalFormatting sqref="H80 O80">
    <cfRule type="cellIs" dxfId="57" priority="3" operator="lessThan">
      <formula>0</formula>
    </cfRule>
  </conditionalFormatting>
  <conditionalFormatting sqref="H80 O80 J80">
    <cfRule type="cellIs" dxfId="56" priority="2" operator="lessThan">
      <formula>0</formula>
    </cfRule>
  </conditionalFormatting>
  <conditionalFormatting sqref="H45 O45 J45">
    <cfRule type="cellIs" dxfId="55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B1:V53"/>
  <sheetViews>
    <sheetView showGridLines="0" zoomScale="90" zoomScaleNormal="90" workbookViewId="0"/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40"/>
      <c r="O1" s="66">
        <v>44049</v>
      </c>
    </row>
    <row r="2" spans="2:15" ht="14.45" customHeight="1">
      <c r="B2" s="165" t="s">
        <v>33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"/>
    </row>
    <row r="3" spans="2:15" ht="14.45" customHeight="1">
      <c r="B3" s="207" t="s">
        <v>34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36" t="s">
        <v>32</v>
      </c>
    </row>
    <row r="4" spans="2:15" ht="14.45" customHeight="1">
      <c r="B4" s="187" t="s">
        <v>0</v>
      </c>
      <c r="C4" s="189" t="s">
        <v>1</v>
      </c>
      <c r="D4" s="170" t="s">
        <v>86</v>
      </c>
      <c r="E4" s="161"/>
      <c r="F4" s="161"/>
      <c r="G4" s="161"/>
      <c r="H4" s="171"/>
      <c r="I4" s="161" t="s">
        <v>84</v>
      </c>
      <c r="J4" s="161"/>
      <c r="K4" s="170" t="s">
        <v>87</v>
      </c>
      <c r="L4" s="161"/>
      <c r="M4" s="161"/>
      <c r="N4" s="161"/>
      <c r="O4" s="171"/>
    </row>
    <row r="5" spans="2:15" ht="14.45" customHeight="1">
      <c r="B5" s="188"/>
      <c r="C5" s="190"/>
      <c r="D5" s="167" t="s">
        <v>88</v>
      </c>
      <c r="E5" s="168"/>
      <c r="F5" s="168"/>
      <c r="G5" s="168"/>
      <c r="H5" s="169"/>
      <c r="I5" s="168" t="s">
        <v>85</v>
      </c>
      <c r="J5" s="168"/>
      <c r="K5" s="167" t="s">
        <v>89</v>
      </c>
      <c r="L5" s="168"/>
      <c r="M5" s="168"/>
      <c r="N5" s="168"/>
      <c r="O5" s="169"/>
    </row>
    <row r="6" spans="2:15" ht="14.45" customHeight="1">
      <c r="B6" s="188"/>
      <c r="C6" s="188"/>
      <c r="D6" s="159">
        <v>2020</v>
      </c>
      <c r="E6" s="162"/>
      <c r="F6" s="172">
        <v>2019</v>
      </c>
      <c r="G6" s="172"/>
      <c r="H6" s="191" t="s">
        <v>23</v>
      </c>
      <c r="I6" s="193">
        <v>2020</v>
      </c>
      <c r="J6" s="159" t="s">
        <v>90</v>
      </c>
      <c r="K6" s="159">
        <v>2020</v>
      </c>
      <c r="L6" s="162"/>
      <c r="M6" s="172">
        <v>2019</v>
      </c>
      <c r="N6" s="162"/>
      <c r="O6" s="178" t="s">
        <v>23</v>
      </c>
    </row>
    <row r="7" spans="2:15" ht="14.45" customHeight="1">
      <c r="B7" s="179" t="s">
        <v>24</v>
      </c>
      <c r="C7" s="179" t="s">
        <v>25</v>
      </c>
      <c r="D7" s="163"/>
      <c r="E7" s="164"/>
      <c r="F7" s="173"/>
      <c r="G7" s="173"/>
      <c r="H7" s="192"/>
      <c r="I7" s="194"/>
      <c r="J7" s="160"/>
      <c r="K7" s="163"/>
      <c r="L7" s="164"/>
      <c r="M7" s="173"/>
      <c r="N7" s="164"/>
      <c r="O7" s="178"/>
    </row>
    <row r="8" spans="2:15" ht="14.45" customHeight="1">
      <c r="B8" s="179"/>
      <c r="C8" s="179"/>
      <c r="D8" s="155" t="s">
        <v>26</v>
      </c>
      <c r="E8" s="150" t="s">
        <v>2</v>
      </c>
      <c r="F8" s="154" t="s">
        <v>26</v>
      </c>
      <c r="G8" s="57" t="s">
        <v>2</v>
      </c>
      <c r="H8" s="181" t="s">
        <v>27</v>
      </c>
      <c r="I8" s="58" t="s">
        <v>26</v>
      </c>
      <c r="J8" s="183" t="s">
        <v>91</v>
      </c>
      <c r="K8" s="155" t="s">
        <v>26</v>
      </c>
      <c r="L8" s="56" t="s">
        <v>2</v>
      </c>
      <c r="M8" s="154" t="s">
        <v>26</v>
      </c>
      <c r="N8" s="56" t="s">
        <v>2</v>
      </c>
      <c r="O8" s="185" t="s">
        <v>27</v>
      </c>
    </row>
    <row r="9" spans="2:15" ht="14.45" customHeight="1">
      <c r="B9" s="180"/>
      <c r="C9" s="180"/>
      <c r="D9" s="152" t="s">
        <v>28</v>
      </c>
      <c r="E9" s="153" t="s">
        <v>29</v>
      </c>
      <c r="F9" s="54" t="s">
        <v>28</v>
      </c>
      <c r="G9" s="55" t="s">
        <v>29</v>
      </c>
      <c r="H9" s="182"/>
      <c r="I9" s="59" t="s">
        <v>28</v>
      </c>
      <c r="J9" s="184"/>
      <c r="K9" s="152" t="s">
        <v>28</v>
      </c>
      <c r="L9" s="153" t="s">
        <v>29</v>
      </c>
      <c r="M9" s="54" t="s">
        <v>28</v>
      </c>
      <c r="N9" s="153" t="s">
        <v>29</v>
      </c>
      <c r="O9" s="186"/>
    </row>
    <row r="10" spans="2:15" ht="14.45" customHeight="1">
      <c r="B10" s="67">
        <v>1</v>
      </c>
      <c r="C10" s="68" t="s">
        <v>11</v>
      </c>
      <c r="D10" s="69">
        <v>827</v>
      </c>
      <c r="E10" s="70">
        <v>0.1418281598353627</v>
      </c>
      <c r="F10" s="69">
        <v>787</v>
      </c>
      <c r="G10" s="71">
        <v>0.1372993719469644</v>
      </c>
      <c r="H10" s="72">
        <v>5.0825921219822101E-2</v>
      </c>
      <c r="I10" s="73">
        <v>675</v>
      </c>
      <c r="J10" s="74">
        <v>0.22518518518518515</v>
      </c>
      <c r="K10" s="69">
        <v>4242</v>
      </c>
      <c r="L10" s="70">
        <v>0.13929662102255935</v>
      </c>
      <c r="M10" s="69">
        <v>5904</v>
      </c>
      <c r="N10" s="71">
        <v>0.14473426161992548</v>
      </c>
      <c r="O10" s="72">
        <v>-0.2815040650406504</v>
      </c>
    </row>
    <row r="11" spans="2:15" ht="14.45" customHeight="1">
      <c r="B11" s="75">
        <v>2</v>
      </c>
      <c r="C11" s="76" t="s">
        <v>16</v>
      </c>
      <c r="D11" s="77">
        <v>798</v>
      </c>
      <c r="E11" s="78">
        <v>0.1368547418967587</v>
      </c>
      <c r="F11" s="77">
        <v>584</v>
      </c>
      <c r="G11" s="89">
        <v>0.10188415910676901</v>
      </c>
      <c r="H11" s="80">
        <v>0.36643835616438358</v>
      </c>
      <c r="I11" s="101">
        <v>670</v>
      </c>
      <c r="J11" s="90">
        <v>0.19104477611940296</v>
      </c>
      <c r="K11" s="77">
        <v>4107</v>
      </c>
      <c r="L11" s="78">
        <v>0.13486356024037041</v>
      </c>
      <c r="M11" s="77">
        <v>5135</v>
      </c>
      <c r="N11" s="89">
        <v>0.12588252598548735</v>
      </c>
      <c r="O11" s="80">
        <v>-0.20019474196689391</v>
      </c>
    </row>
    <row r="12" spans="2:15" ht="14.45" customHeight="1">
      <c r="B12" s="75">
        <v>3</v>
      </c>
      <c r="C12" s="76" t="s">
        <v>13</v>
      </c>
      <c r="D12" s="77">
        <v>808</v>
      </c>
      <c r="E12" s="78">
        <v>0.13856971359972561</v>
      </c>
      <c r="F12" s="77">
        <v>988</v>
      </c>
      <c r="G12" s="89">
        <v>0.17236566643405443</v>
      </c>
      <c r="H12" s="80">
        <v>-0.18218623481781382</v>
      </c>
      <c r="I12" s="101">
        <v>774</v>
      </c>
      <c r="J12" s="90">
        <v>4.3927648578811374E-2</v>
      </c>
      <c r="K12" s="77">
        <v>3980</v>
      </c>
      <c r="L12" s="78">
        <v>0.13069319935638524</v>
      </c>
      <c r="M12" s="77">
        <v>6300</v>
      </c>
      <c r="N12" s="89">
        <v>0.15444204746028634</v>
      </c>
      <c r="O12" s="80">
        <v>-0.36825396825396828</v>
      </c>
    </row>
    <row r="13" spans="2:15" ht="14.45" customHeight="1">
      <c r="B13" s="75">
        <v>4</v>
      </c>
      <c r="C13" s="76" t="s">
        <v>9</v>
      </c>
      <c r="D13" s="77">
        <v>614</v>
      </c>
      <c r="E13" s="78">
        <v>0.10529926256216772</v>
      </c>
      <c r="F13" s="77">
        <v>531</v>
      </c>
      <c r="G13" s="89">
        <v>9.2637822749476628E-2</v>
      </c>
      <c r="H13" s="80">
        <v>0.15630885122410554</v>
      </c>
      <c r="I13" s="101">
        <v>512</v>
      </c>
      <c r="J13" s="90">
        <v>0.19921875</v>
      </c>
      <c r="K13" s="77">
        <v>3448</v>
      </c>
      <c r="L13" s="78">
        <v>0.11322365612583325</v>
      </c>
      <c r="M13" s="77">
        <v>3817</v>
      </c>
      <c r="N13" s="89">
        <v>9.3572269072367126E-2</v>
      </c>
      <c r="O13" s="80">
        <v>-9.6672779669897846E-2</v>
      </c>
    </row>
    <row r="14" spans="2:15" ht="14.45" customHeight="1">
      <c r="B14" s="102">
        <v>5</v>
      </c>
      <c r="C14" s="91" t="s">
        <v>17</v>
      </c>
      <c r="D14" s="103">
        <v>679</v>
      </c>
      <c r="E14" s="104">
        <v>0.11644657863145258</v>
      </c>
      <c r="F14" s="103">
        <v>634</v>
      </c>
      <c r="G14" s="105">
        <v>0.11060711793440335</v>
      </c>
      <c r="H14" s="106">
        <v>7.0977917981072558E-2</v>
      </c>
      <c r="I14" s="107">
        <v>437</v>
      </c>
      <c r="J14" s="108">
        <v>0.55377574370709381</v>
      </c>
      <c r="K14" s="103">
        <v>2794</v>
      </c>
      <c r="L14" s="104">
        <v>9.1747939447673468E-2</v>
      </c>
      <c r="M14" s="103">
        <v>4448</v>
      </c>
      <c r="N14" s="105">
        <v>0.10904098842910374</v>
      </c>
      <c r="O14" s="106">
        <v>-0.37185251798561147</v>
      </c>
    </row>
    <row r="15" spans="2:15" ht="14.45" customHeight="1">
      <c r="B15" s="67">
        <v>6</v>
      </c>
      <c r="C15" s="68" t="s">
        <v>15</v>
      </c>
      <c r="D15" s="69">
        <v>380</v>
      </c>
      <c r="E15" s="70">
        <v>6.5168924712742243E-2</v>
      </c>
      <c r="F15" s="69">
        <v>561</v>
      </c>
      <c r="G15" s="71">
        <v>9.7871598046057218E-2</v>
      </c>
      <c r="H15" s="72">
        <v>-0.32263814616755793</v>
      </c>
      <c r="I15" s="73">
        <v>361</v>
      </c>
      <c r="J15" s="74">
        <v>5.2631578947368363E-2</v>
      </c>
      <c r="K15" s="69">
        <v>2419</v>
      </c>
      <c r="L15" s="70">
        <v>7.9433881719370839E-2</v>
      </c>
      <c r="M15" s="69">
        <v>3419</v>
      </c>
      <c r="N15" s="71">
        <v>8.3815454010590318E-2</v>
      </c>
      <c r="O15" s="72">
        <v>-0.29248318221702252</v>
      </c>
    </row>
    <row r="16" spans="2:15" ht="14.45" customHeight="1">
      <c r="B16" s="75">
        <v>7</v>
      </c>
      <c r="C16" s="76" t="s">
        <v>12</v>
      </c>
      <c r="D16" s="77">
        <v>335</v>
      </c>
      <c r="E16" s="78">
        <v>5.7451552049391182E-2</v>
      </c>
      <c r="F16" s="77">
        <v>328</v>
      </c>
      <c r="G16" s="89">
        <v>5.7222609909281227E-2</v>
      </c>
      <c r="H16" s="80">
        <v>2.1341463414634054E-2</v>
      </c>
      <c r="I16" s="101">
        <v>432</v>
      </c>
      <c r="J16" s="90">
        <v>-0.22453703703703709</v>
      </c>
      <c r="K16" s="77">
        <v>2256</v>
      </c>
      <c r="L16" s="78">
        <v>7.4081371293468617E-2</v>
      </c>
      <c r="M16" s="77">
        <v>2964</v>
      </c>
      <c r="N16" s="89">
        <v>7.2661306138458517E-2</v>
      </c>
      <c r="O16" s="80">
        <v>-0.23886639676113364</v>
      </c>
    </row>
    <row r="17" spans="2:22" ht="14.45" customHeight="1">
      <c r="B17" s="75">
        <v>8</v>
      </c>
      <c r="C17" s="76" t="s">
        <v>14</v>
      </c>
      <c r="D17" s="77">
        <v>268</v>
      </c>
      <c r="E17" s="78">
        <v>4.5961241639512949E-2</v>
      </c>
      <c r="F17" s="77">
        <v>348</v>
      </c>
      <c r="G17" s="89">
        <v>6.0711793440334963E-2</v>
      </c>
      <c r="H17" s="80">
        <v>-0.22988505747126442</v>
      </c>
      <c r="I17" s="101">
        <v>271</v>
      </c>
      <c r="J17" s="90">
        <v>-1.1070110701106972E-2</v>
      </c>
      <c r="K17" s="77">
        <v>1642</v>
      </c>
      <c r="L17" s="78">
        <v>5.3919154106327784E-2</v>
      </c>
      <c r="M17" s="77">
        <v>2260</v>
      </c>
      <c r="N17" s="89">
        <v>5.5403020200039226E-2</v>
      </c>
      <c r="O17" s="80">
        <v>-0.27345132743362832</v>
      </c>
    </row>
    <row r="18" spans="2:22" ht="14.45" customHeight="1">
      <c r="B18" s="75">
        <v>9</v>
      </c>
      <c r="C18" s="76" t="s">
        <v>18</v>
      </c>
      <c r="D18" s="77">
        <v>255</v>
      </c>
      <c r="E18" s="78">
        <v>4.3731778425655975E-2</v>
      </c>
      <c r="F18" s="77">
        <v>326</v>
      </c>
      <c r="G18" s="89">
        <v>5.6873691556175852E-2</v>
      </c>
      <c r="H18" s="80">
        <v>-0.21779141104294475</v>
      </c>
      <c r="I18" s="101">
        <v>256</v>
      </c>
      <c r="J18" s="90">
        <v>-3.90625E-3</v>
      </c>
      <c r="K18" s="77">
        <v>1569</v>
      </c>
      <c r="L18" s="78">
        <v>5.1522017535218206E-2</v>
      </c>
      <c r="M18" s="77">
        <v>2158</v>
      </c>
      <c r="N18" s="89">
        <v>5.2902529907825062E-2</v>
      </c>
      <c r="O18" s="80">
        <v>-0.27293790546802599</v>
      </c>
    </row>
    <row r="19" spans="2:22" ht="14.45" customHeight="1">
      <c r="B19" s="102">
        <v>10</v>
      </c>
      <c r="C19" s="91" t="s">
        <v>44</v>
      </c>
      <c r="D19" s="103">
        <v>257</v>
      </c>
      <c r="E19" s="104">
        <v>4.4074772766249354E-2</v>
      </c>
      <c r="F19" s="103">
        <v>135</v>
      </c>
      <c r="G19" s="105">
        <v>2.3551988834612701E-2</v>
      </c>
      <c r="H19" s="106">
        <v>0.90370370370370368</v>
      </c>
      <c r="I19" s="107">
        <v>200</v>
      </c>
      <c r="J19" s="108">
        <v>0.28499999999999992</v>
      </c>
      <c r="K19" s="103">
        <v>1422</v>
      </c>
      <c r="L19" s="104">
        <v>4.6694906905723574E-2</v>
      </c>
      <c r="M19" s="103">
        <v>1025</v>
      </c>
      <c r="N19" s="105">
        <v>2.5127475975681508E-2</v>
      </c>
      <c r="O19" s="106">
        <v>0.38731707317073161</v>
      </c>
    </row>
    <row r="20" spans="2:22" ht="14.45" customHeight="1">
      <c r="B20" s="67">
        <v>11</v>
      </c>
      <c r="C20" s="68" t="s">
        <v>37</v>
      </c>
      <c r="D20" s="69">
        <v>289</v>
      </c>
      <c r="E20" s="70">
        <v>4.9562682215743441E-2</v>
      </c>
      <c r="F20" s="69">
        <v>211</v>
      </c>
      <c r="G20" s="71">
        <v>3.6810886252616887E-2</v>
      </c>
      <c r="H20" s="72">
        <v>0.36966824644549767</v>
      </c>
      <c r="I20" s="73">
        <v>122</v>
      </c>
      <c r="J20" s="74">
        <v>1.3688524590163933</v>
      </c>
      <c r="K20" s="69">
        <v>796</v>
      </c>
      <c r="L20" s="70">
        <v>2.6138639871277049E-2</v>
      </c>
      <c r="M20" s="69">
        <v>1416</v>
      </c>
      <c r="N20" s="71">
        <v>3.4712688762502449E-2</v>
      </c>
      <c r="O20" s="72">
        <v>-0.43785310734463279</v>
      </c>
    </row>
    <row r="21" spans="2:22" ht="14.45" customHeight="1">
      <c r="B21" s="75">
        <v>12</v>
      </c>
      <c r="C21" s="76" t="s">
        <v>4</v>
      </c>
      <c r="D21" s="77">
        <v>78</v>
      </c>
      <c r="E21" s="78">
        <v>1.3376779283141828E-2</v>
      </c>
      <c r="F21" s="77">
        <v>117</v>
      </c>
      <c r="G21" s="89">
        <v>2.0411723656664341E-2</v>
      </c>
      <c r="H21" s="80">
        <v>-0.33333333333333337</v>
      </c>
      <c r="I21" s="101">
        <v>95</v>
      </c>
      <c r="J21" s="90">
        <v>-0.17894736842105263</v>
      </c>
      <c r="K21" s="77">
        <v>449</v>
      </c>
      <c r="L21" s="78">
        <v>1.4744031786687683E-2</v>
      </c>
      <c r="M21" s="77">
        <v>479</v>
      </c>
      <c r="N21" s="89">
        <v>1.1742498529123357E-2</v>
      </c>
      <c r="O21" s="80">
        <v>-6.2630480167014668E-2</v>
      </c>
    </row>
    <row r="22" spans="2:22" ht="14.45" customHeight="1">
      <c r="B22" s="75">
        <v>13</v>
      </c>
      <c r="C22" s="76" t="s">
        <v>83</v>
      </c>
      <c r="D22" s="77">
        <v>21</v>
      </c>
      <c r="E22" s="78">
        <v>3.6014405762304922E-3</v>
      </c>
      <c r="F22" s="77">
        <v>9</v>
      </c>
      <c r="G22" s="89">
        <v>1.5701325889741801E-3</v>
      </c>
      <c r="H22" s="80">
        <v>1.3333333333333335</v>
      </c>
      <c r="I22" s="101">
        <v>14</v>
      </c>
      <c r="J22" s="90">
        <v>0.5</v>
      </c>
      <c r="K22" s="77">
        <v>196</v>
      </c>
      <c r="L22" s="78">
        <v>6.4361475059928411E-3</v>
      </c>
      <c r="M22" s="77">
        <v>139</v>
      </c>
      <c r="N22" s="89">
        <v>3.407530888409492E-3</v>
      </c>
      <c r="O22" s="80">
        <v>0.41007194244604306</v>
      </c>
    </row>
    <row r="23" spans="2:22" ht="14.45" customHeight="1">
      <c r="B23" s="75">
        <v>14</v>
      </c>
      <c r="C23" s="76" t="s">
        <v>19</v>
      </c>
      <c r="D23" s="77">
        <v>43</v>
      </c>
      <c r="E23" s="78">
        <v>7.3743783227576748E-3</v>
      </c>
      <c r="F23" s="77">
        <v>58</v>
      </c>
      <c r="G23" s="89">
        <v>1.0118632240055827E-2</v>
      </c>
      <c r="H23" s="80">
        <v>-0.25862068965517238</v>
      </c>
      <c r="I23" s="101">
        <v>30</v>
      </c>
      <c r="J23" s="90">
        <v>0.43333333333333335</v>
      </c>
      <c r="K23" s="77">
        <v>193</v>
      </c>
      <c r="L23" s="78">
        <v>6.33763504416642E-3</v>
      </c>
      <c r="M23" s="77">
        <v>264</v>
      </c>
      <c r="N23" s="89">
        <v>6.4718572269072371E-3</v>
      </c>
      <c r="O23" s="80">
        <v>-0.26893939393939392</v>
      </c>
      <c r="P23" s="27"/>
    </row>
    <row r="24" spans="2:22" ht="14.45" customHeight="1">
      <c r="B24" s="102">
        <v>15</v>
      </c>
      <c r="C24" s="91" t="s">
        <v>51</v>
      </c>
      <c r="D24" s="103">
        <v>18</v>
      </c>
      <c r="E24" s="104">
        <v>3.0869490653404217E-3</v>
      </c>
      <c r="F24" s="103">
        <v>17</v>
      </c>
      <c r="G24" s="105">
        <v>2.9658060013956736E-3</v>
      </c>
      <c r="H24" s="106">
        <v>5.8823529411764719E-2</v>
      </c>
      <c r="I24" s="107">
        <v>26</v>
      </c>
      <c r="J24" s="108">
        <v>-0.30769230769230771</v>
      </c>
      <c r="K24" s="103">
        <v>170</v>
      </c>
      <c r="L24" s="104">
        <v>5.5823728368305254E-3</v>
      </c>
      <c r="M24" s="103">
        <v>193</v>
      </c>
      <c r="N24" s="105">
        <v>4.7313198666405175E-3</v>
      </c>
      <c r="O24" s="106">
        <v>-0.11917098445595853</v>
      </c>
    </row>
    <row r="25" spans="2:22" ht="14.45" customHeight="1">
      <c r="B25" s="199" t="s">
        <v>50</v>
      </c>
      <c r="C25" s="200"/>
      <c r="D25" s="128">
        <f>SUM(D10:D24)</f>
        <v>5670</v>
      </c>
      <c r="E25" s="49">
        <f>D25/D27</f>
        <v>0.97238895558223293</v>
      </c>
      <c r="F25" s="128">
        <f>SUM(F10:F24)</f>
        <v>5634</v>
      </c>
      <c r="G25" s="49">
        <f>F25/F27</f>
        <v>0.98290300069783676</v>
      </c>
      <c r="H25" s="48">
        <f>D25/F25-1</f>
        <v>6.389776357827559E-3</v>
      </c>
      <c r="I25" s="128">
        <f>SUM(I10:I24)</f>
        <v>4875</v>
      </c>
      <c r="J25" s="49">
        <f>D25/I25-1</f>
        <v>0.16307692307692312</v>
      </c>
      <c r="K25" s="128">
        <f>SUM(K10:K24)</f>
        <v>29683</v>
      </c>
      <c r="L25" s="49">
        <f>K25/K27</f>
        <v>0.9747151347978853</v>
      </c>
      <c r="M25" s="128">
        <f>SUM(M10:M24)</f>
        <v>39921</v>
      </c>
      <c r="N25" s="49">
        <f>M25/M27</f>
        <v>0.97864777407334769</v>
      </c>
      <c r="O25" s="48">
        <f>K25/M25-1</f>
        <v>-0.25645650159064148</v>
      </c>
    </row>
    <row r="26" spans="2:22">
      <c r="B26" s="199" t="s">
        <v>30</v>
      </c>
      <c r="C26" s="200"/>
      <c r="D26" s="130">
        <f>D27-SUM(D10:D24)</f>
        <v>161</v>
      </c>
      <c r="E26" s="49">
        <f>D26/D27</f>
        <v>2.7611044417767107E-2</v>
      </c>
      <c r="F26" s="130">
        <f>F27-SUM(F10:F24)</f>
        <v>98</v>
      </c>
      <c r="G26" s="139">
        <f>F26/F27</f>
        <v>1.7096999302163293E-2</v>
      </c>
      <c r="H26" s="48">
        <f>D26/F26-1</f>
        <v>0.64285714285714279</v>
      </c>
      <c r="I26" s="130">
        <f>I27-SUM(I10:I24)</f>
        <v>252</v>
      </c>
      <c r="J26" s="140">
        <f>D26/I26-1</f>
        <v>-0.36111111111111116</v>
      </c>
      <c r="K26" s="130">
        <f>K27-SUM(K10:K24)</f>
        <v>770</v>
      </c>
      <c r="L26" s="49">
        <f>K26/K27</f>
        <v>2.5284865202114735E-2</v>
      </c>
      <c r="M26" s="130">
        <f>M27-SUM(M10:M24)</f>
        <v>871</v>
      </c>
      <c r="N26" s="49">
        <f>M26/M27</f>
        <v>2.1352225926652285E-2</v>
      </c>
      <c r="O26" s="48">
        <f>K26/M26-1</f>
        <v>-0.11595866819747414</v>
      </c>
    </row>
    <row r="27" spans="2:22">
      <c r="B27" s="201" t="s">
        <v>31</v>
      </c>
      <c r="C27" s="202"/>
      <c r="D27" s="51">
        <v>5831</v>
      </c>
      <c r="E27" s="83">
        <v>1</v>
      </c>
      <c r="F27" s="51">
        <v>5732</v>
      </c>
      <c r="G27" s="84">
        <v>0.99999999999999978</v>
      </c>
      <c r="H27" s="46">
        <v>1.7271458478715918E-2</v>
      </c>
      <c r="I27" s="52">
        <v>5127</v>
      </c>
      <c r="J27" s="47">
        <v>0.13731226838307009</v>
      </c>
      <c r="K27" s="51">
        <v>30453</v>
      </c>
      <c r="L27" s="83">
        <v>1</v>
      </c>
      <c r="M27" s="51">
        <v>40792</v>
      </c>
      <c r="N27" s="84">
        <v>0.99999999999999989</v>
      </c>
      <c r="O27" s="46">
        <v>-0.25345656010982542</v>
      </c>
      <c r="P27" s="27"/>
    </row>
    <row r="28" spans="2:22">
      <c r="B28" t="s">
        <v>55</v>
      </c>
    </row>
    <row r="29" spans="2:22">
      <c r="B29" s="15" t="s">
        <v>56</v>
      </c>
      <c r="C29" s="37"/>
      <c r="D29" s="37"/>
      <c r="E29" s="37"/>
      <c r="F29" s="37"/>
      <c r="G29" s="37"/>
      <c r="H29" s="37"/>
      <c r="I29" s="37"/>
      <c r="J29" s="37"/>
    </row>
    <row r="30" spans="2:22">
      <c r="B30" s="37"/>
      <c r="C30" s="37"/>
      <c r="D30" s="37"/>
      <c r="E30" s="37"/>
      <c r="F30" s="37"/>
      <c r="G30" s="37"/>
      <c r="H30" s="37"/>
      <c r="I30" s="37"/>
      <c r="J30" s="37"/>
    </row>
    <row r="32" spans="2:22">
      <c r="B32" s="197" t="s">
        <v>92</v>
      </c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09"/>
      <c r="O32" s="197" t="s">
        <v>75</v>
      </c>
      <c r="P32" s="197"/>
      <c r="Q32" s="197"/>
      <c r="R32" s="197"/>
      <c r="S32" s="197"/>
      <c r="T32" s="197"/>
      <c r="U32" s="197"/>
      <c r="V32" s="197"/>
    </row>
    <row r="33" spans="2:22">
      <c r="B33" s="198" t="s">
        <v>93</v>
      </c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09"/>
      <c r="O33" s="198" t="s">
        <v>76</v>
      </c>
      <c r="P33" s="198"/>
      <c r="Q33" s="198"/>
      <c r="R33" s="198"/>
      <c r="S33" s="198"/>
      <c r="T33" s="198"/>
      <c r="U33" s="198"/>
      <c r="V33" s="198"/>
    </row>
    <row r="34" spans="2:22" ht="25.5">
      <c r="B34" s="41"/>
      <c r="C34" s="41"/>
      <c r="D34" s="41"/>
      <c r="E34" s="41"/>
      <c r="F34" s="41"/>
      <c r="G34" s="41"/>
      <c r="H34" s="41"/>
      <c r="I34" s="41"/>
      <c r="J34" s="41"/>
      <c r="K34" s="109"/>
      <c r="L34" s="110" t="s">
        <v>38</v>
      </c>
      <c r="M34" s="109"/>
      <c r="O34" s="41"/>
      <c r="P34" s="41"/>
      <c r="Q34" s="41"/>
      <c r="R34" s="41"/>
      <c r="S34" s="41"/>
      <c r="T34" s="41"/>
      <c r="U34" s="109"/>
      <c r="V34" s="110" t="s">
        <v>38</v>
      </c>
    </row>
    <row r="35" spans="2:22">
      <c r="B35" s="187" t="s">
        <v>0</v>
      </c>
      <c r="C35" s="187" t="s">
        <v>59</v>
      </c>
      <c r="D35" s="170" t="s">
        <v>86</v>
      </c>
      <c r="E35" s="161"/>
      <c r="F35" s="161"/>
      <c r="G35" s="161"/>
      <c r="H35" s="161"/>
      <c r="I35" s="171"/>
      <c r="J35" s="170" t="s">
        <v>84</v>
      </c>
      <c r="K35" s="161"/>
      <c r="L35" s="171"/>
      <c r="M35" s="109"/>
      <c r="N35" s="109"/>
      <c r="O35" s="187" t="s">
        <v>0</v>
      </c>
      <c r="P35" s="187" t="s">
        <v>59</v>
      </c>
      <c r="Q35" s="170" t="s">
        <v>87</v>
      </c>
      <c r="R35" s="161"/>
      <c r="S35" s="161"/>
      <c r="T35" s="161"/>
      <c r="U35" s="161"/>
      <c r="V35" s="171"/>
    </row>
    <row r="36" spans="2:22">
      <c r="B36" s="188"/>
      <c r="C36" s="188"/>
      <c r="D36" s="167" t="s">
        <v>88</v>
      </c>
      <c r="E36" s="168"/>
      <c r="F36" s="168"/>
      <c r="G36" s="168"/>
      <c r="H36" s="168"/>
      <c r="I36" s="169"/>
      <c r="J36" s="167" t="s">
        <v>85</v>
      </c>
      <c r="K36" s="168"/>
      <c r="L36" s="169"/>
      <c r="M36" s="109"/>
      <c r="N36" s="109"/>
      <c r="O36" s="188"/>
      <c r="P36" s="188"/>
      <c r="Q36" s="167" t="s">
        <v>89</v>
      </c>
      <c r="R36" s="168"/>
      <c r="S36" s="168"/>
      <c r="T36" s="168"/>
      <c r="U36" s="168"/>
      <c r="V36" s="169"/>
    </row>
    <row r="37" spans="2:22" ht="18" customHeight="1">
      <c r="B37" s="188"/>
      <c r="C37" s="188"/>
      <c r="D37" s="159">
        <v>2020</v>
      </c>
      <c r="E37" s="162"/>
      <c r="F37" s="172">
        <v>2019</v>
      </c>
      <c r="G37" s="162"/>
      <c r="H37" s="191" t="s">
        <v>23</v>
      </c>
      <c r="I37" s="208" t="s">
        <v>60</v>
      </c>
      <c r="J37" s="213">
        <v>2020</v>
      </c>
      <c r="K37" s="209" t="s">
        <v>90</v>
      </c>
      <c r="L37" s="208" t="s">
        <v>94</v>
      </c>
      <c r="M37" s="109"/>
      <c r="N37" s="109"/>
      <c r="O37" s="188"/>
      <c r="P37" s="188"/>
      <c r="Q37" s="159">
        <v>2020</v>
      </c>
      <c r="R37" s="162"/>
      <c r="S37" s="159">
        <v>2019</v>
      </c>
      <c r="T37" s="162"/>
      <c r="U37" s="191" t="s">
        <v>23</v>
      </c>
      <c r="V37" s="203" t="s">
        <v>77</v>
      </c>
    </row>
    <row r="38" spans="2:22" ht="18" customHeight="1">
      <c r="B38" s="179" t="s">
        <v>24</v>
      </c>
      <c r="C38" s="179" t="s">
        <v>59</v>
      </c>
      <c r="D38" s="163"/>
      <c r="E38" s="164"/>
      <c r="F38" s="173"/>
      <c r="G38" s="164"/>
      <c r="H38" s="192"/>
      <c r="I38" s="209"/>
      <c r="J38" s="213"/>
      <c r="K38" s="209"/>
      <c r="L38" s="209"/>
      <c r="M38" s="109"/>
      <c r="N38" s="109"/>
      <c r="O38" s="179" t="s">
        <v>24</v>
      </c>
      <c r="P38" s="179" t="s">
        <v>59</v>
      </c>
      <c r="Q38" s="163"/>
      <c r="R38" s="164"/>
      <c r="S38" s="163"/>
      <c r="T38" s="164"/>
      <c r="U38" s="192"/>
      <c r="V38" s="204"/>
    </row>
    <row r="39" spans="2:22" ht="18" customHeight="1">
      <c r="B39" s="179"/>
      <c r="C39" s="179"/>
      <c r="D39" s="155" t="s">
        <v>26</v>
      </c>
      <c r="E39" s="111" t="s">
        <v>2</v>
      </c>
      <c r="F39" s="155" t="s">
        <v>26</v>
      </c>
      <c r="G39" s="111" t="s">
        <v>2</v>
      </c>
      <c r="H39" s="181" t="s">
        <v>27</v>
      </c>
      <c r="I39" s="181" t="s">
        <v>61</v>
      </c>
      <c r="J39" s="112" t="s">
        <v>26</v>
      </c>
      <c r="K39" s="211" t="s">
        <v>91</v>
      </c>
      <c r="L39" s="211" t="s">
        <v>95</v>
      </c>
      <c r="M39" s="109"/>
      <c r="N39" s="109"/>
      <c r="O39" s="179"/>
      <c r="P39" s="179"/>
      <c r="Q39" s="155" t="s">
        <v>26</v>
      </c>
      <c r="R39" s="111" t="s">
        <v>2</v>
      </c>
      <c r="S39" s="155" t="s">
        <v>26</v>
      </c>
      <c r="T39" s="111" t="s">
        <v>2</v>
      </c>
      <c r="U39" s="181" t="s">
        <v>27</v>
      </c>
      <c r="V39" s="205" t="s">
        <v>78</v>
      </c>
    </row>
    <row r="40" spans="2:22" ht="18" customHeight="1">
      <c r="B40" s="180"/>
      <c r="C40" s="180"/>
      <c r="D40" s="152" t="s">
        <v>28</v>
      </c>
      <c r="E40" s="55" t="s">
        <v>29</v>
      </c>
      <c r="F40" s="152" t="s">
        <v>28</v>
      </c>
      <c r="G40" s="55" t="s">
        <v>29</v>
      </c>
      <c r="H40" s="210"/>
      <c r="I40" s="210"/>
      <c r="J40" s="152" t="s">
        <v>28</v>
      </c>
      <c r="K40" s="212"/>
      <c r="L40" s="212"/>
      <c r="M40" s="109"/>
      <c r="N40" s="109"/>
      <c r="O40" s="180"/>
      <c r="P40" s="180"/>
      <c r="Q40" s="152" t="s">
        <v>28</v>
      </c>
      <c r="R40" s="55" t="s">
        <v>29</v>
      </c>
      <c r="S40" s="152" t="s">
        <v>28</v>
      </c>
      <c r="T40" s="55" t="s">
        <v>29</v>
      </c>
      <c r="U40" s="182"/>
      <c r="V40" s="206"/>
    </row>
    <row r="41" spans="2:22">
      <c r="B41" s="67">
        <v>1</v>
      </c>
      <c r="C41" s="85" t="s">
        <v>62</v>
      </c>
      <c r="D41" s="69">
        <v>653</v>
      </c>
      <c r="E41" s="74">
        <v>0.11198765220373864</v>
      </c>
      <c r="F41" s="69">
        <v>576</v>
      </c>
      <c r="G41" s="74">
        <v>0.10048848569434753</v>
      </c>
      <c r="H41" s="113">
        <v>0.13368055555555558</v>
      </c>
      <c r="I41" s="114">
        <v>0</v>
      </c>
      <c r="J41" s="69">
        <v>490</v>
      </c>
      <c r="K41" s="115">
        <v>0.33265306122448979</v>
      </c>
      <c r="L41" s="116">
        <v>1</v>
      </c>
      <c r="M41" s="109"/>
      <c r="N41" s="109"/>
      <c r="O41" s="67">
        <v>1</v>
      </c>
      <c r="P41" s="85" t="s">
        <v>62</v>
      </c>
      <c r="Q41" s="69">
        <v>3475</v>
      </c>
      <c r="R41" s="74">
        <v>0.11411026828227104</v>
      </c>
      <c r="S41" s="69">
        <v>4783</v>
      </c>
      <c r="T41" s="74">
        <v>0.1172533830162777</v>
      </c>
      <c r="U41" s="72">
        <v>-0.27346853439264063</v>
      </c>
      <c r="V41" s="116">
        <v>0</v>
      </c>
    </row>
    <row r="42" spans="2:22">
      <c r="B42" s="117">
        <v>2</v>
      </c>
      <c r="C42" s="87" t="s">
        <v>63</v>
      </c>
      <c r="D42" s="77">
        <v>642</v>
      </c>
      <c r="E42" s="90">
        <v>0.11010118333047504</v>
      </c>
      <c r="F42" s="77">
        <v>504</v>
      </c>
      <c r="G42" s="90">
        <v>8.7927424982554084E-2</v>
      </c>
      <c r="H42" s="118">
        <v>0.27380952380952372</v>
      </c>
      <c r="I42" s="119">
        <v>0</v>
      </c>
      <c r="J42" s="77">
        <v>639</v>
      </c>
      <c r="K42" s="120">
        <v>4.6948356807512415E-3</v>
      </c>
      <c r="L42" s="121">
        <v>-1</v>
      </c>
      <c r="M42" s="109"/>
      <c r="N42" s="109"/>
      <c r="O42" s="117">
        <v>2</v>
      </c>
      <c r="P42" s="87" t="s">
        <v>63</v>
      </c>
      <c r="Q42" s="77">
        <v>3121</v>
      </c>
      <c r="R42" s="90">
        <v>0.10248579778675336</v>
      </c>
      <c r="S42" s="77">
        <v>3347</v>
      </c>
      <c r="T42" s="90">
        <v>8.2050402039615611E-2</v>
      </c>
      <c r="U42" s="80">
        <v>-6.7523155064236673E-2</v>
      </c>
      <c r="V42" s="121">
        <v>0</v>
      </c>
    </row>
    <row r="43" spans="2:22">
      <c r="B43" s="117">
        <v>3</v>
      </c>
      <c r="C43" s="87" t="s">
        <v>70</v>
      </c>
      <c r="D43" s="77">
        <v>467</v>
      </c>
      <c r="E43" s="90">
        <v>8.0089178528554281E-2</v>
      </c>
      <c r="F43" s="77">
        <v>422</v>
      </c>
      <c r="G43" s="90">
        <v>7.3621772505233773E-2</v>
      </c>
      <c r="H43" s="118">
        <v>0.10663507109004744</v>
      </c>
      <c r="I43" s="119">
        <v>0</v>
      </c>
      <c r="J43" s="77">
        <v>411</v>
      </c>
      <c r="K43" s="120">
        <v>0.13625304136253047</v>
      </c>
      <c r="L43" s="121">
        <v>1</v>
      </c>
      <c r="M43" s="109"/>
      <c r="N43" s="109"/>
      <c r="O43" s="117">
        <v>3</v>
      </c>
      <c r="P43" s="87" t="s">
        <v>70</v>
      </c>
      <c r="Q43" s="77">
        <v>2826</v>
      </c>
      <c r="R43" s="90">
        <v>9.2798739040488618E-2</v>
      </c>
      <c r="S43" s="77">
        <v>3010</v>
      </c>
      <c r="T43" s="90">
        <v>7.378897823102569E-2</v>
      </c>
      <c r="U43" s="80">
        <v>-6.1129568106312315E-2</v>
      </c>
      <c r="V43" s="121">
        <v>0</v>
      </c>
    </row>
    <row r="44" spans="2:22">
      <c r="B44" s="117">
        <v>4</v>
      </c>
      <c r="C44" s="87" t="s">
        <v>64</v>
      </c>
      <c r="D44" s="77">
        <v>335</v>
      </c>
      <c r="E44" s="90">
        <v>5.7451552049391182E-2</v>
      </c>
      <c r="F44" s="77">
        <v>328</v>
      </c>
      <c r="G44" s="90">
        <v>5.7222609909281227E-2</v>
      </c>
      <c r="H44" s="118">
        <v>2.1341463414634054E-2</v>
      </c>
      <c r="I44" s="119">
        <v>1</v>
      </c>
      <c r="J44" s="77">
        <v>432</v>
      </c>
      <c r="K44" s="120">
        <v>-0.22453703703703709</v>
      </c>
      <c r="L44" s="121">
        <v>-1</v>
      </c>
      <c r="M44" s="109"/>
      <c r="N44" s="109"/>
      <c r="O44" s="117">
        <v>4</v>
      </c>
      <c r="P44" s="87" t="s">
        <v>64</v>
      </c>
      <c r="Q44" s="77">
        <v>2255</v>
      </c>
      <c r="R44" s="90">
        <v>7.4048533806193154E-2</v>
      </c>
      <c r="S44" s="77">
        <v>2963</v>
      </c>
      <c r="T44" s="90">
        <v>7.2636791527750544E-2</v>
      </c>
      <c r="U44" s="80">
        <v>-0.23894701316233546</v>
      </c>
      <c r="V44" s="121">
        <v>0</v>
      </c>
    </row>
    <row r="45" spans="2:22">
      <c r="B45" s="117">
        <v>5</v>
      </c>
      <c r="C45" s="92" t="s">
        <v>96</v>
      </c>
      <c r="D45" s="103">
        <v>289</v>
      </c>
      <c r="E45" s="108">
        <v>4.9562682215743441E-2</v>
      </c>
      <c r="F45" s="103">
        <v>210</v>
      </c>
      <c r="G45" s="108">
        <v>3.6636427076064203E-2</v>
      </c>
      <c r="H45" s="122">
        <v>0.37619047619047619</v>
      </c>
      <c r="I45" s="123">
        <v>4</v>
      </c>
      <c r="J45" s="103">
        <v>122</v>
      </c>
      <c r="K45" s="124">
        <v>1.3688524590163933</v>
      </c>
      <c r="L45" s="125">
        <v>6</v>
      </c>
      <c r="M45" s="109"/>
      <c r="N45" s="109"/>
      <c r="O45" s="117">
        <v>5</v>
      </c>
      <c r="P45" s="92" t="s">
        <v>66</v>
      </c>
      <c r="Q45" s="103">
        <v>1600</v>
      </c>
      <c r="R45" s="108">
        <v>5.2539979640757892E-2</v>
      </c>
      <c r="S45" s="103">
        <v>2150</v>
      </c>
      <c r="T45" s="108">
        <v>5.2706413022161211E-2</v>
      </c>
      <c r="U45" s="106">
        <v>-0.2558139534883721</v>
      </c>
      <c r="V45" s="125">
        <v>0</v>
      </c>
    </row>
    <row r="46" spans="2:22">
      <c r="B46" s="126">
        <v>6</v>
      </c>
      <c r="C46" s="85" t="s">
        <v>79</v>
      </c>
      <c r="D46" s="69">
        <v>278</v>
      </c>
      <c r="E46" s="74">
        <v>4.7676213342479852E-2</v>
      </c>
      <c r="F46" s="69">
        <v>245</v>
      </c>
      <c r="G46" s="74">
        <v>4.2742498255408233E-2</v>
      </c>
      <c r="H46" s="113">
        <v>0.13469387755102047</v>
      </c>
      <c r="I46" s="114">
        <v>1</v>
      </c>
      <c r="J46" s="69">
        <v>183</v>
      </c>
      <c r="K46" s="115">
        <v>0.5191256830601092</v>
      </c>
      <c r="L46" s="116">
        <v>1</v>
      </c>
      <c r="M46" s="109"/>
      <c r="N46" s="109"/>
      <c r="O46" s="126">
        <v>6</v>
      </c>
      <c r="P46" s="85" t="s">
        <v>65</v>
      </c>
      <c r="Q46" s="69">
        <v>1561</v>
      </c>
      <c r="R46" s="74">
        <v>5.1259317637014419E-2</v>
      </c>
      <c r="S46" s="69">
        <v>1871</v>
      </c>
      <c r="T46" s="74">
        <v>4.5866836634634242E-2</v>
      </c>
      <c r="U46" s="72">
        <v>-0.16568679850347412</v>
      </c>
      <c r="V46" s="116">
        <v>1</v>
      </c>
    </row>
    <row r="47" spans="2:22">
      <c r="B47" s="117">
        <v>7</v>
      </c>
      <c r="C47" s="87" t="s">
        <v>66</v>
      </c>
      <c r="D47" s="77">
        <v>270</v>
      </c>
      <c r="E47" s="90">
        <v>4.6304235980106329E-2</v>
      </c>
      <c r="F47" s="77">
        <v>179</v>
      </c>
      <c r="G47" s="90">
        <v>3.1228192602930915E-2</v>
      </c>
      <c r="H47" s="118">
        <v>0.5083798882681565</v>
      </c>
      <c r="I47" s="119">
        <v>4</v>
      </c>
      <c r="J47" s="77">
        <v>250</v>
      </c>
      <c r="K47" s="120">
        <v>8.0000000000000071E-2</v>
      </c>
      <c r="L47" s="121">
        <v>-1</v>
      </c>
      <c r="M47" s="109"/>
      <c r="N47" s="109"/>
      <c r="O47" s="117">
        <v>7</v>
      </c>
      <c r="P47" s="87" t="s">
        <v>79</v>
      </c>
      <c r="Q47" s="77">
        <v>1043</v>
      </c>
      <c r="R47" s="90">
        <v>3.4249499228319047E-2</v>
      </c>
      <c r="S47" s="77">
        <v>2065</v>
      </c>
      <c r="T47" s="90">
        <v>5.0622671111982744E-2</v>
      </c>
      <c r="U47" s="80">
        <v>-0.4949152542372881</v>
      </c>
      <c r="V47" s="121">
        <v>-1</v>
      </c>
    </row>
    <row r="48" spans="2:22">
      <c r="B48" s="117">
        <v>8</v>
      </c>
      <c r="C48" s="87" t="s">
        <v>65</v>
      </c>
      <c r="D48" s="77">
        <v>245</v>
      </c>
      <c r="E48" s="90">
        <v>4.2016806722689079E-2</v>
      </c>
      <c r="F48" s="77">
        <v>331</v>
      </c>
      <c r="G48" s="90">
        <v>5.7745987438939286E-2</v>
      </c>
      <c r="H48" s="118">
        <v>-0.25981873111782472</v>
      </c>
      <c r="I48" s="119">
        <v>-4</v>
      </c>
      <c r="J48" s="77">
        <v>263</v>
      </c>
      <c r="K48" s="120">
        <v>-6.84410646387833E-2</v>
      </c>
      <c r="L48" s="121">
        <v>-3</v>
      </c>
      <c r="M48" s="109"/>
      <c r="N48" s="109"/>
      <c r="O48" s="117">
        <v>8</v>
      </c>
      <c r="P48" s="87" t="s">
        <v>73</v>
      </c>
      <c r="Q48" s="77">
        <v>966</v>
      </c>
      <c r="R48" s="90">
        <v>3.1721012708107572E-2</v>
      </c>
      <c r="S48" s="77">
        <v>1187</v>
      </c>
      <c r="T48" s="90">
        <v>2.9098842910374585E-2</v>
      </c>
      <c r="U48" s="80">
        <v>-0.18618365627632683</v>
      </c>
      <c r="V48" s="121">
        <v>3</v>
      </c>
    </row>
    <row r="49" spans="2:22">
      <c r="B49" s="117">
        <v>9</v>
      </c>
      <c r="C49" s="87" t="s">
        <v>73</v>
      </c>
      <c r="D49" s="77">
        <v>206</v>
      </c>
      <c r="E49" s="90">
        <v>3.5328417081118162E-2</v>
      </c>
      <c r="F49" s="77">
        <v>95</v>
      </c>
      <c r="G49" s="90">
        <v>1.6573621772505234E-2</v>
      </c>
      <c r="H49" s="118">
        <v>1.168421052631579</v>
      </c>
      <c r="I49" s="119">
        <v>12</v>
      </c>
      <c r="J49" s="77">
        <v>163</v>
      </c>
      <c r="K49" s="120">
        <v>0.26380368098159512</v>
      </c>
      <c r="L49" s="121">
        <v>0</v>
      </c>
      <c r="M49" s="109"/>
      <c r="N49" s="109"/>
      <c r="O49" s="117">
        <v>9</v>
      </c>
      <c r="P49" s="87" t="s">
        <v>81</v>
      </c>
      <c r="Q49" s="77">
        <v>904</v>
      </c>
      <c r="R49" s="90">
        <v>2.9685088497028209E-2</v>
      </c>
      <c r="S49" s="77">
        <v>1163</v>
      </c>
      <c r="T49" s="90">
        <v>2.8510492253383018E-2</v>
      </c>
      <c r="U49" s="80">
        <v>-0.22269991401547717</v>
      </c>
      <c r="V49" s="121">
        <v>5</v>
      </c>
    </row>
    <row r="50" spans="2:22">
      <c r="B50" s="117">
        <v>10</v>
      </c>
      <c r="C50" s="87" t="s">
        <v>97</v>
      </c>
      <c r="D50" s="77">
        <v>182</v>
      </c>
      <c r="E50" s="82">
        <v>3.1212484993997598E-2</v>
      </c>
      <c r="F50" s="77">
        <v>213</v>
      </c>
      <c r="G50" s="82">
        <v>3.7159804605722262E-2</v>
      </c>
      <c r="H50" s="118">
        <v>-0.14553990610328638</v>
      </c>
      <c r="I50" s="119">
        <v>-2</v>
      </c>
      <c r="J50" s="77">
        <v>108</v>
      </c>
      <c r="K50" s="120">
        <v>0.68518518518518512</v>
      </c>
      <c r="L50" s="121">
        <v>3</v>
      </c>
      <c r="M50" s="109"/>
      <c r="N50" s="109"/>
      <c r="O50" s="127">
        <v>10</v>
      </c>
      <c r="P50" s="92" t="s">
        <v>97</v>
      </c>
      <c r="Q50" s="103">
        <v>889</v>
      </c>
      <c r="R50" s="108">
        <v>2.9192526187896101E-2</v>
      </c>
      <c r="S50" s="103">
        <v>1167</v>
      </c>
      <c r="T50" s="108">
        <v>2.8608550696214943E-2</v>
      </c>
      <c r="U50" s="106">
        <v>-0.23821765209940016</v>
      </c>
      <c r="V50" s="125">
        <v>2</v>
      </c>
    </row>
    <row r="51" spans="2:22">
      <c r="B51" s="199" t="s">
        <v>67</v>
      </c>
      <c r="C51" s="200"/>
      <c r="D51" s="128">
        <f>SUM(D41:D50)</f>
        <v>3567</v>
      </c>
      <c r="E51" s="139">
        <f>D51/D53</f>
        <v>0.61173040644829357</v>
      </c>
      <c r="F51" s="128">
        <f>SUM(F41:F50)</f>
        <v>3103</v>
      </c>
      <c r="G51" s="139">
        <f>F51/F53</f>
        <v>0.5413468248429868</v>
      </c>
      <c r="H51" s="141">
        <f>D51/F51-1</f>
        <v>0.14953271028037385</v>
      </c>
      <c r="I51" s="129"/>
      <c r="J51" s="128">
        <f>SUM(J41:J50)</f>
        <v>3061</v>
      </c>
      <c r="K51" s="31">
        <f>E51/J51-1</f>
        <v>-0.99980015341181039</v>
      </c>
      <c r="L51" s="142"/>
      <c r="O51" s="199" t="s">
        <v>67</v>
      </c>
      <c r="P51" s="200"/>
      <c r="Q51" s="128">
        <f>SUM(Q41:Q50)</f>
        <v>18640</v>
      </c>
      <c r="R51" s="139">
        <f>Q51/Q53</f>
        <v>0.61209076281482944</v>
      </c>
      <c r="S51" s="128">
        <f>SUM(S41:S50)</f>
        <v>23706</v>
      </c>
      <c r="T51" s="139">
        <f>S51/S53</f>
        <v>0.58114336144342027</v>
      </c>
      <c r="U51" s="141">
        <f>Q51/S51-1</f>
        <v>-0.21370117269889477</v>
      </c>
      <c r="V51" s="145"/>
    </row>
    <row r="52" spans="2:22">
      <c r="B52" s="199" t="s">
        <v>30</v>
      </c>
      <c r="C52" s="200"/>
      <c r="D52" s="128">
        <f>D53-D51</f>
        <v>2264</v>
      </c>
      <c r="E52" s="139">
        <f>D52/D53</f>
        <v>0.38826959355170637</v>
      </c>
      <c r="F52" s="128">
        <f>F53-F51</f>
        <v>2629</v>
      </c>
      <c r="G52" s="139">
        <f>F52/F53</f>
        <v>0.45865317515701326</v>
      </c>
      <c r="H52" s="141">
        <f>D52/F52-1</f>
        <v>-0.13883605933815135</v>
      </c>
      <c r="I52" s="130"/>
      <c r="J52" s="128">
        <f>J53-J51</f>
        <v>2066</v>
      </c>
      <c r="K52" s="31">
        <f>E52/J52-1</f>
        <v>-0.9998120669924726</v>
      </c>
      <c r="L52" s="142"/>
      <c r="O52" s="199" t="s">
        <v>30</v>
      </c>
      <c r="P52" s="200"/>
      <c r="Q52" s="128">
        <f>Q53-Q51</f>
        <v>11813</v>
      </c>
      <c r="R52" s="139">
        <f>Q52/Q53</f>
        <v>0.38790923718517056</v>
      </c>
      <c r="S52" s="128">
        <f>S53-S51</f>
        <v>17086</v>
      </c>
      <c r="T52" s="139">
        <f>S52/S53</f>
        <v>0.41885663855657973</v>
      </c>
      <c r="U52" s="141">
        <f>Q52/S52-1</f>
        <v>-0.30861524054781697</v>
      </c>
      <c r="V52" s="143"/>
    </row>
    <row r="53" spans="2:22">
      <c r="B53" s="201" t="s">
        <v>68</v>
      </c>
      <c r="C53" s="202"/>
      <c r="D53" s="39">
        <v>5831</v>
      </c>
      <c r="E53" s="131">
        <v>1</v>
      </c>
      <c r="F53" s="39">
        <v>5732</v>
      </c>
      <c r="G53" s="131">
        <v>1</v>
      </c>
      <c r="H53" s="42">
        <v>1.7271458478715918E-2</v>
      </c>
      <c r="I53" s="42"/>
      <c r="J53" s="39">
        <v>5127</v>
      </c>
      <c r="K53" s="14">
        <v>0.13731226838307009</v>
      </c>
      <c r="L53" s="132"/>
      <c r="O53" s="201" t="s">
        <v>68</v>
      </c>
      <c r="P53" s="202"/>
      <c r="Q53" s="39">
        <v>30453</v>
      </c>
      <c r="R53" s="131">
        <v>1</v>
      </c>
      <c r="S53" s="39">
        <v>40792</v>
      </c>
      <c r="T53" s="131">
        <v>1</v>
      </c>
      <c r="U53" s="144">
        <v>-0.25345656010982542</v>
      </c>
      <c r="V53" s="144"/>
    </row>
  </sheetData>
  <mergeCells count="67">
    <mergeCell ref="B33:L33"/>
    <mergeCell ref="C35:C37"/>
    <mergeCell ref="F37:G38"/>
    <mergeCell ref="I37:I38"/>
    <mergeCell ref="J37:J38"/>
    <mergeCell ref="J35:L35"/>
    <mergeCell ref="D35:I35"/>
    <mergeCell ref="H37:H38"/>
    <mergeCell ref="C7:C9"/>
    <mergeCell ref="J8:J9"/>
    <mergeCell ref="F6:G7"/>
    <mergeCell ref="B25:C25"/>
    <mergeCell ref="B26:C26"/>
    <mergeCell ref="O8:O9"/>
    <mergeCell ref="H8:H9"/>
    <mergeCell ref="K5:O5"/>
    <mergeCell ref="D6:E7"/>
    <mergeCell ref="D5:H5"/>
    <mergeCell ref="I5:J5"/>
    <mergeCell ref="B53:C53"/>
    <mergeCell ref="B32:L32"/>
    <mergeCell ref="D36:I36"/>
    <mergeCell ref="J36:L36"/>
    <mergeCell ref="D37:E38"/>
    <mergeCell ref="L37:L38"/>
    <mergeCell ref="B52:C52"/>
    <mergeCell ref="B51:C51"/>
    <mergeCell ref="C38:C40"/>
    <mergeCell ref="I39:I40"/>
    <mergeCell ref="L39:L40"/>
    <mergeCell ref="B38:B40"/>
    <mergeCell ref="H39:H40"/>
    <mergeCell ref="K39:K40"/>
    <mergeCell ref="K37:K38"/>
    <mergeCell ref="B35:B37"/>
    <mergeCell ref="V39:V40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B27:C27"/>
    <mergeCell ref="K4:O4"/>
    <mergeCell ref="B7:B9"/>
    <mergeCell ref="O51:P51"/>
    <mergeCell ref="O52:P52"/>
    <mergeCell ref="O53:P53"/>
    <mergeCell ref="O32:V32"/>
    <mergeCell ref="O33:V33"/>
    <mergeCell ref="O35:O37"/>
    <mergeCell ref="P35:P37"/>
    <mergeCell ref="Q35:V35"/>
    <mergeCell ref="Q36:V36"/>
    <mergeCell ref="Q37:R38"/>
    <mergeCell ref="S37:T38"/>
    <mergeCell ref="U37:U38"/>
    <mergeCell ref="V37:V38"/>
    <mergeCell ref="O38:O40"/>
    <mergeCell ref="P38:P40"/>
    <mergeCell ref="U39:U40"/>
  </mergeCells>
  <phoneticPr fontId="7" type="noConversion"/>
  <conditionalFormatting sqref="H26 J26 O26">
    <cfRule type="cellIs" dxfId="54" priority="70" operator="lessThan">
      <formula>0</formula>
    </cfRule>
  </conditionalFormatting>
  <conditionalFormatting sqref="H25 O25">
    <cfRule type="cellIs" dxfId="53" priority="69" operator="lessThan">
      <formula>0</formula>
    </cfRule>
  </conditionalFormatting>
  <conditionalFormatting sqref="K52">
    <cfRule type="cellIs" dxfId="52" priority="60" operator="lessThan">
      <formula>0</formula>
    </cfRule>
  </conditionalFormatting>
  <conditionalFormatting sqref="H52">
    <cfRule type="cellIs" dxfId="51" priority="61" operator="lessThan">
      <formula>0</formula>
    </cfRule>
  </conditionalFormatting>
  <conditionalFormatting sqref="K51">
    <cfRule type="cellIs" dxfId="50" priority="58" operator="lessThan">
      <formula>0</formula>
    </cfRule>
  </conditionalFormatting>
  <conditionalFormatting sqref="H51">
    <cfRule type="cellIs" dxfId="49" priority="59" operator="lessThan">
      <formula>0</formula>
    </cfRule>
  </conditionalFormatting>
  <conditionalFormatting sqref="L52">
    <cfRule type="cellIs" dxfId="48" priority="56" operator="lessThan">
      <formula>0</formula>
    </cfRule>
  </conditionalFormatting>
  <conditionalFormatting sqref="K52">
    <cfRule type="cellIs" dxfId="47" priority="57" operator="lessThan">
      <formula>0</formula>
    </cfRule>
  </conditionalFormatting>
  <conditionalFormatting sqref="L51">
    <cfRule type="cellIs" dxfId="46" priority="54" operator="lessThan">
      <formula>0</formula>
    </cfRule>
  </conditionalFormatting>
  <conditionalFormatting sqref="K51">
    <cfRule type="cellIs" dxfId="45" priority="55" operator="lessThan">
      <formula>0</formula>
    </cfRule>
  </conditionalFormatting>
  <conditionalFormatting sqref="H15:H24 J15:J24 O15:O24">
    <cfRule type="cellIs" dxfId="44" priority="31" operator="lessThan">
      <formula>0</formula>
    </cfRule>
  </conditionalFormatting>
  <conditionalFormatting sqref="L53">
    <cfRule type="cellIs" dxfId="43" priority="39" operator="lessThan">
      <formula>0</formula>
    </cfRule>
  </conditionalFormatting>
  <conditionalFormatting sqref="H10:H14 J10:J14 O10:O14">
    <cfRule type="cellIs" dxfId="42" priority="32" operator="lessThan">
      <formula>0</formula>
    </cfRule>
  </conditionalFormatting>
  <conditionalFormatting sqref="D10:E24 G10:J24 L10:L24 N10:O24">
    <cfRule type="cellIs" dxfId="41" priority="30" operator="equal">
      <formula>0</formula>
    </cfRule>
  </conditionalFormatting>
  <conditionalFormatting sqref="F10:F24">
    <cfRule type="cellIs" dxfId="40" priority="29" operator="equal">
      <formula>0</formula>
    </cfRule>
  </conditionalFormatting>
  <conditionalFormatting sqref="K10:K24">
    <cfRule type="cellIs" dxfId="39" priority="28" operator="equal">
      <formula>0</formula>
    </cfRule>
  </conditionalFormatting>
  <conditionalFormatting sqref="M10:M24">
    <cfRule type="cellIs" dxfId="38" priority="27" operator="equal">
      <formula>0</formula>
    </cfRule>
  </conditionalFormatting>
  <conditionalFormatting sqref="O27 J27 H27">
    <cfRule type="cellIs" dxfId="37" priority="26" operator="lessThan">
      <formula>0</formula>
    </cfRule>
  </conditionalFormatting>
  <conditionalFormatting sqref="U41:U50">
    <cfRule type="cellIs" dxfId="36" priority="24" operator="lessThan">
      <formula>0</formula>
    </cfRule>
  </conditionalFormatting>
  <conditionalFormatting sqref="K41:K50 H41:H50">
    <cfRule type="cellIs" dxfId="35" priority="25" operator="lessThan">
      <formula>0</formula>
    </cfRule>
  </conditionalFormatting>
  <conditionalFormatting sqref="L41:L50">
    <cfRule type="cellIs" dxfId="34" priority="21" operator="lessThan">
      <formula>0</formula>
    </cfRule>
    <cfRule type="cellIs" dxfId="33" priority="22" operator="equal">
      <formula>0</formula>
    </cfRule>
    <cfRule type="cellIs" dxfId="32" priority="23" operator="greaterThan">
      <formula>0</formula>
    </cfRule>
  </conditionalFormatting>
  <conditionalFormatting sqref="V41:V50">
    <cfRule type="cellIs" dxfId="31" priority="18" operator="lessThan">
      <formula>0</formula>
    </cfRule>
    <cfRule type="cellIs" dxfId="30" priority="19" operator="equal">
      <formula>0</formula>
    </cfRule>
    <cfRule type="cellIs" dxfId="29" priority="20" operator="greaterThan">
      <formula>0</formula>
    </cfRule>
  </conditionalFormatting>
  <conditionalFormatting sqref="I41:I50">
    <cfRule type="cellIs" dxfId="28" priority="15" operator="lessThan">
      <formula>0</formula>
    </cfRule>
    <cfRule type="cellIs" dxfId="27" priority="16" operator="equal">
      <formula>0</formula>
    </cfRule>
    <cfRule type="cellIs" dxfId="26" priority="17" operator="greaterThan">
      <formula>0</formula>
    </cfRule>
  </conditionalFormatting>
  <conditionalFormatting sqref="V53">
    <cfRule type="cellIs" dxfId="25" priority="12" operator="lessThan">
      <formula>0</formula>
    </cfRule>
  </conditionalFormatting>
  <conditionalFormatting sqref="H53:I53 K53">
    <cfRule type="cellIs" dxfId="24" priority="11" operator="lessThan">
      <formula>0</formula>
    </cfRule>
  </conditionalFormatting>
  <conditionalFormatting sqref="U53">
    <cfRule type="cellIs" dxfId="23" priority="10" operator="lessThan">
      <formula>0</formula>
    </cfRule>
  </conditionalFormatting>
  <conditionalFormatting sqref="U51">
    <cfRule type="cellIs" dxfId="22" priority="2" operator="lessThan">
      <formula>0</formula>
    </cfRule>
  </conditionalFormatting>
  <conditionalFormatting sqref="U52">
    <cfRule type="cellIs" dxfId="2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0"/>
      <c r="O1" s="66">
        <v>44018</v>
      </c>
    </row>
    <row r="2" spans="2:15">
      <c r="B2" s="214" t="s">
        <v>36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16"/>
    </row>
    <row r="3" spans="2:15">
      <c r="B3" s="215" t="s">
        <v>35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36" t="s">
        <v>32</v>
      </c>
    </row>
    <row r="4" spans="2:15" ht="15" customHeight="1">
      <c r="B4" s="187" t="s">
        <v>0</v>
      </c>
      <c r="C4" s="189" t="s">
        <v>1</v>
      </c>
      <c r="D4" s="170" t="s">
        <v>86</v>
      </c>
      <c r="E4" s="161"/>
      <c r="F4" s="161"/>
      <c r="G4" s="161"/>
      <c r="H4" s="171"/>
      <c r="I4" s="161" t="s">
        <v>84</v>
      </c>
      <c r="J4" s="161"/>
      <c r="K4" s="170" t="s">
        <v>87</v>
      </c>
      <c r="L4" s="161"/>
      <c r="M4" s="161"/>
      <c r="N4" s="161"/>
      <c r="O4" s="171"/>
    </row>
    <row r="5" spans="2:15">
      <c r="B5" s="188"/>
      <c r="C5" s="190"/>
      <c r="D5" s="167" t="s">
        <v>88</v>
      </c>
      <c r="E5" s="168"/>
      <c r="F5" s="168"/>
      <c r="G5" s="168"/>
      <c r="H5" s="169"/>
      <c r="I5" s="168" t="s">
        <v>85</v>
      </c>
      <c r="J5" s="168"/>
      <c r="K5" s="167" t="s">
        <v>89</v>
      </c>
      <c r="L5" s="168"/>
      <c r="M5" s="168"/>
      <c r="N5" s="168"/>
      <c r="O5" s="169"/>
    </row>
    <row r="6" spans="2:15" ht="19.5" customHeight="1">
      <c r="B6" s="188"/>
      <c r="C6" s="188"/>
      <c r="D6" s="159">
        <v>2020</v>
      </c>
      <c r="E6" s="162"/>
      <c r="F6" s="172">
        <v>2019</v>
      </c>
      <c r="G6" s="172"/>
      <c r="H6" s="191" t="s">
        <v>23</v>
      </c>
      <c r="I6" s="193">
        <v>2020</v>
      </c>
      <c r="J6" s="159" t="s">
        <v>90</v>
      </c>
      <c r="K6" s="159">
        <v>2020</v>
      </c>
      <c r="L6" s="162"/>
      <c r="M6" s="172">
        <v>2019</v>
      </c>
      <c r="N6" s="162"/>
      <c r="O6" s="178" t="s">
        <v>23</v>
      </c>
    </row>
    <row r="7" spans="2:15" ht="19.5" customHeight="1">
      <c r="B7" s="179" t="s">
        <v>24</v>
      </c>
      <c r="C7" s="179" t="s">
        <v>25</v>
      </c>
      <c r="D7" s="163"/>
      <c r="E7" s="164"/>
      <c r="F7" s="173"/>
      <c r="G7" s="173"/>
      <c r="H7" s="192"/>
      <c r="I7" s="194"/>
      <c r="J7" s="160"/>
      <c r="K7" s="163"/>
      <c r="L7" s="164"/>
      <c r="M7" s="173"/>
      <c r="N7" s="164"/>
      <c r="O7" s="178"/>
    </row>
    <row r="8" spans="2:15" ht="15" customHeight="1">
      <c r="B8" s="179"/>
      <c r="C8" s="179"/>
      <c r="D8" s="155" t="s">
        <v>26</v>
      </c>
      <c r="E8" s="150" t="s">
        <v>2</v>
      </c>
      <c r="F8" s="154" t="s">
        <v>26</v>
      </c>
      <c r="G8" s="57" t="s">
        <v>2</v>
      </c>
      <c r="H8" s="181" t="s">
        <v>27</v>
      </c>
      <c r="I8" s="58" t="s">
        <v>26</v>
      </c>
      <c r="J8" s="183" t="s">
        <v>91</v>
      </c>
      <c r="K8" s="155" t="s">
        <v>26</v>
      </c>
      <c r="L8" s="56" t="s">
        <v>2</v>
      </c>
      <c r="M8" s="154" t="s">
        <v>26</v>
      </c>
      <c r="N8" s="56" t="s">
        <v>2</v>
      </c>
      <c r="O8" s="185" t="s">
        <v>27</v>
      </c>
    </row>
    <row r="9" spans="2:15" ht="15" customHeight="1">
      <c r="B9" s="180"/>
      <c r="C9" s="180"/>
      <c r="D9" s="152" t="s">
        <v>28</v>
      </c>
      <c r="E9" s="153" t="s">
        <v>29</v>
      </c>
      <c r="F9" s="54" t="s">
        <v>28</v>
      </c>
      <c r="G9" s="55" t="s">
        <v>29</v>
      </c>
      <c r="H9" s="182"/>
      <c r="I9" s="59" t="s">
        <v>28</v>
      </c>
      <c r="J9" s="184"/>
      <c r="K9" s="152" t="s">
        <v>28</v>
      </c>
      <c r="L9" s="153" t="s">
        <v>29</v>
      </c>
      <c r="M9" s="54" t="s">
        <v>28</v>
      </c>
      <c r="N9" s="153" t="s">
        <v>29</v>
      </c>
      <c r="O9" s="186"/>
    </row>
    <row r="10" spans="2:15">
      <c r="B10" s="67">
        <v>1</v>
      </c>
      <c r="C10" s="68" t="s">
        <v>9</v>
      </c>
      <c r="D10" s="69">
        <v>35</v>
      </c>
      <c r="E10" s="70">
        <v>0.22012578616352202</v>
      </c>
      <c r="F10" s="69">
        <v>31</v>
      </c>
      <c r="G10" s="71">
        <v>0.29245283018867924</v>
      </c>
      <c r="H10" s="72">
        <v>0.12903225806451624</v>
      </c>
      <c r="I10" s="73">
        <v>26</v>
      </c>
      <c r="J10" s="74">
        <v>0.34615384615384626</v>
      </c>
      <c r="K10" s="69">
        <v>344</v>
      </c>
      <c r="L10" s="70">
        <v>0.40423031727379555</v>
      </c>
      <c r="M10" s="69">
        <v>737</v>
      </c>
      <c r="N10" s="71">
        <v>0.44829683698296835</v>
      </c>
      <c r="O10" s="72">
        <v>-0.53324287652645863</v>
      </c>
    </row>
    <row r="11" spans="2:15">
      <c r="B11" s="75">
        <v>2</v>
      </c>
      <c r="C11" s="76" t="s">
        <v>48</v>
      </c>
      <c r="D11" s="77">
        <v>76</v>
      </c>
      <c r="E11" s="78">
        <v>0.4779874213836478</v>
      </c>
      <c r="F11" s="77">
        <v>40</v>
      </c>
      <c r="G11" s="89">
        <v>0.37735849056603776</v>
      </c>
      <c r="H11" s="80">
        <v>0.89999999999999991</v>
      </c>
      <c r="I11" s="101">
        <v>56</v>
      </c>
      <c r="J11" s="90">
        <v>0.35714285714285721</v>
      </c>
      <c r="K11" s="77">
        <v>223</v>
      </c>
      <c r="L11" s="78">
        <v>0.26204465334900118</v>
      </c>
      <c r="M11" s="77">
        <v>246</v>
      </c>
      <c r="N11" s="89">
        <v>0.14963503649635038</v>
      </c>
      <c r="O11" s="80">
        <v>-9.3495934959349603E-2</v>
      </c>
    </row>
    <row r="12" spans="2:15">
      <c r="B12" s="75">
        <v>3</v>
      </c>
      <c r="C12" s="76" t="s">
        <v>4</v>
      </c>
      <c r="D12" s="77">
        <v>1</v>
      </c>
      <c r="E12" s="78">
        <v>6.2893081761006293E-3</v>
      </c>
      <c r="F12" s="77">
        <v>4</v>
      </c>
      <c r="G12" s="89">
        <v>3.7735849056603772E-2</v>
      </c>
      <c r="H12" s="80">
        <v>-0.75</v>
      </c>
      <c r="I12" s="101">
        <v>29</v>
      </c>
      <c r="J12" s="90">
        <v>-0.96551724137931039</v>
      </c>
      <c r="K12" s="77">
        <v>56</v>
      </c>
      <c r="L12" s="78">
        <v>6.5804935370152765E-2</v>
      </c>
      <c r="M12" s="77">
        <v>212</v>
      </c>
      <c r="N12" s="89">
        <v>0.12895377128953772</v>
      </c>
      <c r="O12" s="80">
        <v>-0.73584905660377364</v>
      </c>
    </row>
    <row r="13" spans="2:15">
      <c r="B13" s="75">
        <v>4</v>
      </c>
      <c r="C13" s="76" t="s">
        <v>74</v>
      </c>
      <c r="D13" s="77">
        <v>0</v>
      </c>
      <c r="E13" s="78">
        <v>0</v>
      </c>
      <c r="F13" s="77">
        <v>0</v>
      </c>
      <c r="G13" s="89">
        <v>0</v>
      </c>
      <c r="H13" s="80"/>
      <c r="I13" s="101">
        <v>0</v>
      </c>
      <c r="J13" s="90"/>
      <c r="K13" s="77">
        <v>50</v>
      </c>
      <c r="L13" s="78">
        <v>5.8754406580493537E-2</v>
      </c>
      <c r="M13" s="77">
        <v>43</v>
      </c>
      <c r="N13" s="89">
        <v>2.6155717761557177E-2</v>
      </c>
      <c r="O13" s="80">
        <v>0.16279069767441867</v>
      </c>
    </row>
    <row r="14" spans="2:15">
      <c r="B14" s="102">
        <v>5</v>
      </c>
      <c r="C14" s="91" t="s">
        <v>16</v>
      </c>
      <c r="D14" s="103">
        <v>10</v>
      </c>
      <c r="E14" s="104">
        <v>6.2893081761006289E-2</v>
      </c>
      <c r="F14" s="103">
        <v>0</v>
      </c>
      <c r="G14" s="105">
        <v>0</v>
      </c>
      <c r="H14" s="106"/>
      <c r="I14" s="107">
        <v>2</v>
      </c>
      <c r="J14" s="108">
        <v>4</v>
      </c>
      <c r="K14" s="103">
        <v>43</v>
      </c>
      <c r="L14" s="104">
        <v>5.0528789659224443E-2</v>
      </c>
      <c r="M14" s="103">
        <v>10</v>
      </c>
      <c r="N14" s="105">
        <v>6.082725060827251E-3</v>
      </c>
      <c r="O14" s="106">
        <v>3.3</v>
      </c>
    </row>
    <row r="15" spans="2:15">
      <c r="B15" s="176" t="s">
        <v>52</v>
      </c>
      <c r="C15" s="177"/>
      <c r="D15" s="29">
        <f>SUM(D10:D14)</f>
        <v>122</v>
      </c>
      <c r="E15" s="30">
        <f>D15/D17</f>
        <v>0.76729559748427678</v>
      </c>
      <c r="F15" s="29">
        <f>SUM(F10:F14)</f>
        <v>75</v>
      </c>
      <c r="G15" s="30">
        <f>F15/F17</f>
        <v>0.70754716981132071</v>
      </c>
      <c r="H15" s="32">
        <f>D15/F15-1</f>
        <v>0.62666666666666671</v>
      </c>
      <c r="I15" s="29">
        <f>SUM(I10:I14)</f>
        <v>113</v>
      </c>
      <c r="J15" s="30">
        <f>I15/I17</f>
        <v>0.81294964028776984</v>
      </c>
      <c r="K15" s="29">
        <f>SUM(K10:K14)</f>
        <v>716</v>
      </c>
      <c r="L15" s="30">
        <f>K15/K17</f>
        <v>0.84136310223266741</v>
      </c>
      <c r="M15" s="29">
        <f>SUM(M10:M14)</f>
        <v>1248</v>
      </c>
      <c r="N15" s="30">
        <f>M15/M17</f>
        <v>0.75912408759124084</v>
      </c>
      <c r="O15" s="32">
        <f>K15/M15-1</f>
        <v>-0.42628205128205132</v>
      </c>
    </row>
    <row r="16" spans="2:15" s="28" customFormat="1">
      <c r="B16" s="176" t="s">
        <v>30</v>
      </c>
      <c r="C16" s="177"/>
      <c r="D16" s="9">
        <f>D17-SUM(D10:D14)</f>
        <v>37</v>
      </c>
      <c r="E16" s="10">
        <f>D16/D17</f>
        <v>0.23270440251572327</v>
      </c>
      <c r="F16" s="9">
        <f>F17-SUM(F10:F14)</f>
        <v>31</v>
      </c>
      <c r="G16" s="10">
        <f>F16/F17</f>
        <v>0.29245283018867924</v>
      </c>
      <c r="H16" s="11">
        <f>D16/F16-1</f>
        <v>0.19354838709677424</v>
      </c>
      <c r="I16" s="9">
        <f>I17-SUM(I10:I14)</f>
        <v>26</v>
      </c>
      <c r="J16" s="33">
        <f>D16/I16-1</f>
        <v>0.42307692307692313</v>
      </c>
      <c r="K16" s="9">
        <f>K17-SUM(K10:K14)</f>
        <v>135</v>
      </c>
      <c r="L16" s="10">
        <f>K16/K17</f>
        <v>0.15863689776733256</v>
      </c>
      <c r="M16" s="9">
        <f>M17-SUM(M10:M14)</f>
        <v>396</v>
      </c>
      <c r="N16" s="10">
        <f>M16/M17</f>
        <v>0.24087591240875914</v>
      </c>
      <c r="O16" s="11">
        <f>K16/M16-1</f>
        <v>-0.65909090909090917</v>
      </c>
    </row>
    <row r="17" spans="2:15">
      <c r="B17" s="174" t="s">
        <v>31</v>
      </c>
      <c r="C17" s="175"/>
      <c r="D17" s="51">
        <v>159</v>
      </c>
      <c r="E17" s="83">
        <v>1</v>
      </c>
      <c r="F17" s="51">
        <v>106</v>
      </c>
      <c r="G17" s="84">
        <v>0.99999999999999989</v>
      </c>
      <c r="H17" s="46">
        <v>0.5</v>
      </c>
      <c r="I17" s="52">
        <v>139</v>
      </c>
      <c r="J17" s="47">
        <v>0.14388489208633093</v>
      </c>
      <c r="K17" s="51">
        <v>851</v>
      </c>
      <c r="L17" s="83">
        <v>1</v>
      </c>
      <c r="M17" s="51">
        <v>1644</v>
      </c>
      <c r="N17" s="84">
        <v>1</v>
      </c>
      <c r="O17" s="46">
        <v>-0.48236009732360097</v>
      </c>
    </row>
    <row r="18" spans="2:15">
      <c r="B18" t="s">
        <v>55</v>
      </c>
    </row>
    <row r="19" spans="2:15">
      <c r="B19" s="34" t="s">
        <v>47</v>
      </c>
    </row>
    <row r="20" spans="2:15">
      <c r="B20" s="35" t="s">
        <v>49</v>
      </c>
    </row>
    <row r="21" spans="2:15">
      <c r="B21" s="15" t="s">
        <v>56</v>
      </c>
    </row>
    <row r="22" spans="2:15">
      <c r="B22" s="15" t="s">
        <v>46</v>
      </c>
    </row>
    <row r="23" spans="2:15">
      <c r="B23" s="15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6">
    <cfRule type="cellIs" dxfId="20" priority="297" operator="lessThan">
      <formula>0</formula>
    </cfRule>
  </conditionalFormatting>
  <conditionalFormatting sqref="O16">
    <cfRule type="cellIs" dxfId="19" priority="296" operator="lessThan">
      <formula>0</formula>
    </cfRule>
  </conditionalFormatting>
  <conditionalFormatting sqref="J16">
    <cfRule type="cellIs" dxfId="18" priority="295" operator="lessThan">
      <formula>0</formula>
    </cfRule>
  </conditionalFormatting>
  <conditionalFormatting sqref="H15 O15">
    <cfRule type="cellIs" dxfId="17" priority="282" operator="lessThan">
      <formula>0</formula>
    </cfRule>
  </conditionalFormatting>
  <conditionalFormatting sqref="H10:H14 J10:J14 O10:O14">
    <cfRule type="cellIs" dxfId="16" priority="6" operator="lessThan">
      <formula>0</formula>
    </cfRule>
  </conditionalFormatting>
  <conditionalFormatting sqref="D10:E14 G10:J14 L10:L14 N10:O14">
    <cfRule type="cellIs" dxfId="15" priority="5" operator="equal">
      <formula>0</formula>
    </cfRule>
  </conditionalFormatting>
  <conditionalFormatting sqref="F10:F14">
    <cfRule type="cellIs" dxfId="14" priority="4" operator="equal">
      <formula>0</formula>
    </cfRule>
  </conditionalFormatting>
  <conditionalFormatting sqref="K10:K14">
    <cfRule type="cellIs" dxfId="13" priority="3" operator="equal">
      <formula>0</formula>
    </cfRule>
  </conditionalFormatting>
  <conditionalFormatting sqref="M10:M14">
    <cfRule type="cellIs" dxfId="12" priority="2" operator="equal">
      <formula>0</formula>
    </cfRule>
  </conditionalFormatting>
  <conditionalFormatting sqref="O17 J17 H17">
    <cfRule type="cellIs" dxfId="1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</vt:lpstr>
      <vt:lpstr>CV&gt;3.5T</vt:lpstr>
      <vt:lpstr>CV&gt;3.5T-Segments1</vt:lpstr>
      <vt:lpstr>CV&gt;3.5T-Segments2</vt:lpstr>
      <vt:lpstr>LCV&lt;=3.5T</vt:lpstr>
      <vt:lpstr>Buses&gt;3.5T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2020-08-06T09:33:53Z</dcterms:modified>
</cp:coreProperties>
</file>