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3140" activeTab="0"/>
  </bookViews>
  <sheets>
    <sheet name="Tabele zbiorcze i wykresy" sheetId="1" r:id="rId1"/>
    <sheet name="Samochody osobowe" sheetId="2" r:id="rId2"/>
    <sheet name="Samochody osobowe REGON" sheetId="3" r:id="rId3"/>
    <sheet name="Samochody osobowe INDYW" sheetId="4" r:id="rId4"/>
    <sheet name="Samochody dostawcze" sheetId="5" r:id="rId5"/>
    <sheet name="Samochody osobowe i dostawcze" sheetId="6" r:id="rId6"/>
  </sheets>
  <definedNames>
    <definedName name="_xlfn.IFERROR" hidden="1">#NAME?</definedName>
    <definedName name="_xlfn.Z.TEST" hidden="1">#NAME?</definedName>
  </definedNames>
  <calcPr fullCalcOnLoad="1"/>
</workbook>
</file>

<file path=xl/sharedStrings.xml><?xml version="1.0" encoding="utf-8"?>
<sst xmlns="http://schemas.openxmlformats.org/spreadsheetml/2006/main" count="777" uniqueCount="154">
  <si>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</si>
  <si>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</si>
  <si>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</si>
  <si>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</si>
  <si>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</si>
  <si>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</si>
  <si>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</si>
  <si>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</si>
  <si>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</si>
  <si>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</si>
  <si>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</si>
  <si>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</si>
  <si>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</si>
  <si>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</si>
  <si>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</si>
  <si>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</si>
  <si>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</si>
  <si>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</si>
  <si>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</si>
  <si>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</si>
  <si>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</si>
  <si>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</si>
  <si>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</si>
  <si>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</si>
  <si>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</si>
  <si>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</si>
  <si>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</si>
  <si>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</si>
  <si>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</si>
  <si>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</si>
  <si>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</si>
  <si>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</si>
  <si>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</si>
  <si>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</si>
  <si>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</si>
  <si>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</si>
  <si>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</si>
  <si>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</si>
  <si>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</si>
  <si>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</si>
  <si>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</si>
  <si>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Opel Astra</t>
  </si>
  <si>
    <t>Skoda Fabia</t>
  </si>
  <si>
    <t>Volkswagen Passat</t>
  </si>
  <si>
    <t>Volkswagen Golf</t>
  </si>
  <si>
    <t>Dacia Duster</t>
  </si>
  <si>
    <t>Toyota Yaris</t>
  </si>
  <si>
    <t>Renault Clio</t>
  </si>
  <si>
    <t>Toyota Auris</t>
  </si>
  <si>
    <t>Opel Corsa</t>
  </si>
  <si>
    <t>MAZDA</t>
  </si>
  <si>
    <t>Kia Sportage</t>
  </si>
  <si>
    <t>Model</t>
  </si>
  <si>
    <t>RAZEM 1-20</t>
  </si>
  <si>
    <t>Skoda Rapid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</si>
  <si>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</si>
  <si>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</si>
  <si>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</si>
  <si>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</si>
  <si>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</si>
  <si>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</si>
  <si>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</si>
  <si>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</si>
  <si>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</si>
  <si>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</si>
  <si>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`</t>
  </si>
  <si>
    <t>Hyundai Tucson</t>
  </si>
  <si>
    <t>Zmiana poz
r/r</t>
  </si>
  <si>
    <t>Ch. Position
y/y</t>
  </si>
  <si>
    <t>Suzuki Vitara</t>
  </si>
  <si>
    <t>Fiat Tipo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</si>
  <si>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</si>
  <si>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</si>
  <si>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</si>
  <si>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</si>
  <si>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</si>
  <si>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</si>
  <si>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PIERWSZE REJESTRACJE NOWYCH SAMOCHODÓW OSOBOWYCH I DOSTAWCZYCH DO 3,5T</t>
  </si>
  <si>
    <t>% zmiana r/r</t>
  </si>
  <si>
    <t>Hyundai I20</t>
  </si>
  <si>
    <t>Toyota C-HR</t>
  </si>
  <si>
    <t>Dacia Sandero</t>
  </si>
  <si>
    <t>Toyota Aygo</t>
  </si>
  <si>
    <t>PZPM na podstawie danych CEP (MC)</t>
  </si>
  <si>
    <t>MAN</t>
  </si>
  <si>
    <t>Volkswagen Tiguan</t>
  </si>
  <si>
    <t>Renault Master</t>
  </si>
  <si>
    <t>Fiat Ducato</t>
  </si>
  <si>
    <t>Iveco Daily</t>
  </si>
  <si>
    <t>Mercedes-Benz Sprinter</t>
  </si>
  <si>
    <t>Peugeot Boxer</t>
  </si>
  <si>
    <t>Ford Transit</t>
  </si>
  <si>
    <t>Volkswagen Crafter</t>
  </si>
  <si>
    <t>Fiat Doblo</t>
  </si>
  <si>
    <t>RAZEM 1-10</t>
  </si>
  <si>
    <t>Rejestracje nowych samochodów osobowych OGÓŁEM, ranking modeli - 2019 narastająco</t>
  </si>
  <si>
    <t>Registrations of new PC, Top Models - 2019 YTD</t>
  </si>
  <si>
    <t>Rejestracje nowych samochodów osobowych na REGON, ranking marek - 2019 narastająco</t>
  </si>
  <si>
    <t>Registrations of New PC For Business Activity, Top Males - 2019 YTD</t>
  </si>
  <si>
    <t>Volvo XC60</t>
  </si>
  <si>
    <t>Renault Megane</t>
  </si>
  <si>
    <t>Rejestracje nowych samochodów osobowych na REGON, ranking modeli - 2019 narastająco</t>
  </si>
  <si>
    <t>Registrations of New PC For Business Activity, Top Models - 2019 YTD</t>
  </si>
  <si>
    <t>Kia Cee'D</t>
  </si>
  <si>
    <t>JEEP</t>
  </si>
  <si>
    <t>Rejestracje nowych samochodów osobowych na KLIENTÓW INDYWIDUALNYCH,
ranking marek - 2019 narastająco</t>
  </si>
  <si>
    <t>Registrations of New PC For Indywidual Customers, Top Makes - 2019 YTD</t>
  </si>
  <si>
    <t>Rejestracje nowych samochodów osobowych na KLIENTÓW INDYWIDUALNYCH,
ranking modeli - 2019 narastająco</t>
  </si>
  <si>
    <t>Registrations of New PC For Indywidual Customers, Top Models - 2019 YTD</t>
  </si>
  <si>
    <t>Rejestracje nowych samochodów dostawczych do 3,5T, ranking modeli - 2019 narastająco</t>
  </si>
  <si>
    <t>Registrations of new LCV up to 3.5T, Top Models - 2019 YTD</t>
  </si>
  <si>
    <t>* PZPM na podstawie CEP (MC)</t>
  </si>
  <si>
    <t xml:space="preserve">   Source: PZPM on the basis of CEP (Digital Affairs)</t>
  </si>
  <si>
    <t xml:space="preserve">   Source: PZPM on the basis of CEP (Ministry of Digital Affairs)</t>
  </si>
  <si>
    <t>Dacia Dokker</t>
  </si>
  <si>
    <t>Fiat Fiorino</t>
  </si>
  <si>
    <t>Kwiecień</t>
  </si>
  <si>
    <t>April</t>
  </si>
  <si>
    <t>Kwi/Mar
Zmiana %</t>
  </si>
  <si>
    <t>Apr/Mar Ch %</t>
  </si>
  <si>
    <t>ISUZU</t>
  </si>
  <si>
    <t>Hyundai I30</t>
  </si>
  <si>
    <t>Mazda CX-3</t>
  </si>
  <si>
    <t>Toyota RAV4</t>
  </si>
  <si>
    <t>Skoda Karoq</t>
  </si>
  <si>
    <t>2019
Maj</t>
  </si>
  <si>
    <t>2018
Maj</t>
  </si>
  <si>
    <t>2019
Sty - Maj</t>
  </si>
  <si>
    <t>2018
Sty - Maj</t>
  </si>
  <si>
    <t>Maj</t>
  </si>
  <si>
    <t>Rok narastająco Styczeń - Maj</t>
  </si>
  <si>
    <t>May</t>
  </si>
  <si>
    <t>YTD January - May</t>
  </si>
  <si>
    <t>Rejestracje nowych samochodów osobowych OGÓŁEM, ranking modeli - Maj 2019</t>
  </si>
  <si>
    <t>Registrations of new PC, Top Models - May 2019</t>
  </si>
  <si>
    <t>Seat Leon</t>
  </si>
  <si>
    <t>Maj/Kwi
Zmiana %</t>
  </si>
  <si>
    <t>Maj/Kwi
Zmiana poz</t>
  </si>
  <si>
    <t>May/Apr Ch %</t>
  </si>
  <si>
    <t>May/Apr Ch position</t>
  </si>
  <si>
    <t>Rejestracje nowych samochodów osobowych na REGON, ranking marek - Maj 2019</t>
  </si>
  <si>
    <t>Registrations of New PC For Business Activity, Top Makes - May 2019</t>
  </si>
  <si>
    <t>Rejestracje nowych samochodów osobowych na REGON, ranking modeli - Maj 2019</t>
  </si>
  <si>
    <t>Registrations of New PC For Business Activity, Top Models - May 2019</t>
  </si>
  <si>
    <t>Citroen C3</t>
  </si>
  <si>
    <t>Rejestracje nowych samochodów osobowych na KLIENTÓW INDYWIDUALNYCH, ranking marek - Maj 2019</t>
  </si>
  <si>
    <t>Registrations of New PC For Indyvidual Customers, Top Makes - May 2019</t>
  </si>
  <si>
    <t>Rejestracje nowych samochodów osobowych na KLIENTÓW INDYWIDUALNYCH, ranking modeli - Maj 2019</t>
  </si>
  <si>
    <t>Registrations of New PC For Indyvidual Customers, Top Models - May 2019</t>
  </si>
  <si>
    <t>Renault Captur</t>
  </si>
  <si>
    <t>Volkswagen T-Roc</t>
  </si>
  <si>
    <t>Rejestracje nowych samochodów dostawczych do 3,5T, ranking modeli - Maj 2019</t>
  </si>
  <si>
    <t>Registrations of new LCV up to 3.5T, Top Models - May 2019</t>
  </si>
  <si>
    <t>Ford Transit Custom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</si>
</sst>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4" fillId="0" borderId="0" xfId="0" applyFont="1" applyAlignment="1">
      <alignment/>
    </xf>
    <xf numFmtId="0" fontId="0" fillId="0" borderId="0" xfId="60">
      <alignment/>
      <protection/>
    </xf>
    <xf numFmtId="167" fontId="55" fillId="0" borderId="14" xfId="42" applyNumberFormat="1" applyFont="1" applyBorder="1" applyAlignment="1">
      <alignment horizontal="center"/>
    </xf>
    <xf numFmtId="166" fontId="55" fillId="0" borderId="14" xfId="68" applyNumberFormat="1" applyFont="1" applyBorder="1" applyAlignment="1">
      <alignment horizontal="center"/>
    </xf>
    <xf numFmtId="0" fontId="55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6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16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0" fontId="57" fillId="0" borderId="0" xfId="0" applyFont="1" applyBorder="1" applyAlignment="1">
      <alignment wrapText="1" shrinkToFit="1"/>
    </xf>
    <xf numFmtId="0" fontId="59" fillId="0" borderId="0" xfId="0" applyFont="1" applyAlignment="1">
      <alignment/>
    </xf>
    <xf numFmtId="0" fontId="57" fillId="0" borderId="16" xfId="60" applyFont="1" applyBorder="1">
      <alignment/>
      <protection/>
    </xf>
    <xf numFmtId="0" fontId="55" fillId="33" borderId="15" xfId="0" applyFont="1" applyFill="1" applyBorder="1" applyAlignment="1">
      <alignment wrapText="1"/>
    </xf>
    <xf numFmtId="0" fontId="55" fillId="33" borderId="17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166" fontId="55" fillId="0" borderId="13" xfId="73" applyNumberFormat="1" applyFont="1" applyBorder="1" applyAlignment="1">
      <alignment horizontal="center"/>
    </xf>
    <xf numFmtId="166" fontId="55" fillId="0" borderId="17" xfId="73" applyNumberFormat="1" applyFont="1" applyBorder="1" applyAlignment="1">
      <alignment horizontal="center"/>
    </xf>
    <xf numFmtId="0" fontId="55" fillId="0" borderId="18" xfId="0" applyFont="1" applyBorder="1" applyAlignment="1">
      <alignment horizontal="left" wrapText="1" indent="1"/>
    </xf>
    <xf numFmtId="0" fontId="55" fillId="33" borderId="13" xfId="0" applyFont="1" applyFill="1" applyBorder="1" applyAlignment="1">
      <alignment wrapText="1"/>
    </xf>
    <xf numFmtId="166" fontId="55" fillId="33" borderId="13" xfId="73" applyNumberFormat="1" applyFont="1" applyFill="1" applyBorder="1" applyAlignment="1">
      <alignment horizontal="center"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33" borderId="16" xfId="57" applyFont="1" applyFill="1" applyBorder="1" applyAlignment="1">
      <alignment horizontal="center" wrapText="1"/>
      <protection/>
    </xf>
    <xf numFmtId="0" fontId="55" fillId="33" borderId="21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9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6" xfId="57" applyNumberFormat="1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0" fontId="4" fillId="0" borderId="15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5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18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18" xfId="57" applyNumberFormat="1" applyFont="1" applyBorder="1" applyAlignment="1">
      <alignment vertical="center"/>
      <protection/>
    </xf>
    <xf numFmtId="10" fontId="4" fillId="0" borderId="22" xfId="69" applyNumberFormat="1" applyFont="1" applyBorder="1" applyAlignment="1">
      <alignment vertical="center"/>
    </xf>
    <xf numFmtId="10" fontId="4" fillId="0" borderId="19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9" xfId="57" applyNumberFormat="1" applyFont="1" applyBorder="1" applyAlignment="1">
      <alignment vertical="center"/>
      <protection/>
    </xf>
    <xf numFmtId="166" fontId="4" fillId="0" borderId="19" xfId="69" applyNumberFormat="1" applyFont="1" applyBorder="1" applyAlignment="1">
      <alignment vertical="center"/>
    </xf>
    <xf numFmtId="9" fontId="3" fillId="33" borderId="22" xfId="69" applyFont="1" applyFill="1" applyBorder="1" applyAlignment="1">
      <alignment vertical="center"/>
    </xf>
    <xf numFmtId="9" fontId="3" fillId="33" borderId="19" xfId="69" applyFont="1" applyFill="1" applyBorder="1" applyAlignment="1">
      <alignment vertical="center"/>
    </xf>
    <xf numFmtId="0" fontId="2" fillId="0" borderId="0" xfId="57">
      <alignment/>
      <protection/>
    </xf>
    <xf numFmtId="0" fontId="53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5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18" xfId="57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2" xfId="69" applyNumberFormat="1" applyFont="1" applyBorder="1" applyAlignment="1">
      <alignment vertical="center"/>
    </xf>
    <xf numFmtId="1" fontId="4" fillId="0" borderId="22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0" fontId="4" fillId="33" borderId="16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167" fontId="5" fillId="33" borderId="13" xfId="42" applyNumberFormat="1" applyFont="1" applyFill="1" applyBorder="1" applyAlignment="1">
      <alignment horizontal="center" vertical="center" wrapText="1"/>
    </xf>
    <xf numFmtId="167" fontId="55" fillId="0" borderId="13" xfId="42" applyNumberFormat="1" applyFont="1" applyBorder="1" applyAlignment="1">
      <alignment horizontal="center"/>
    </xf>
    <xf numFmtId="167" fontId="55" fillId="33" borderId="13" xfId="42" applyNumberFormat="1" applyFont="1" applyFill="1" applyBorder="1" applyAlignment="1">
      <alignment horizontal="center"/>
    </xf>
    <xf numFmtId="0" fontId="2" fillId="0" borderId="0" xfId="57" applyFont="1">
      <alignment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63" fillId="33" borderId="14" xfId="57" applyFont="1" applyFill="1" applyBorder="1" applyAlignment="1">
      <alignment horizontal="center" wrapText="1"/>
      <protection/>
    </xf>
    <xf numFmtId="0" fontId="63" fillId="33" borderId="17" xfId="57" applyFont="1" applyFill="1" applyBorder="1" applyAlignment="1">
      <alignment horizont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17" xfId="57" applyFont="1" applyFill="1" applyBorder="1" applyAlignment="1">
      <alignment horizontal="center" vertical="top" wrapText="1"/>
      <protection/>
    </xf>
    <xf numFmtId="0" fontId="64" fillId="33" borderId="15" xfId="57" applyFont="1" applyFill="1" applyBorder="1" applyAlignment="1">
      <alignment horizontal="center" vertical="top"/>
      <protection/>
    </xf>
    <xf numFmtId="0" fontId="64" fillId="33" borderId="18" xfId="57" applyFont="1" applyFill="1" applyBorder="1" applyAlignment="1">
      <alignment horizontal="center" vertical="top"/>
      <protection/>
    </xf>
    <xf numFmtId="0" fontId="3" fillId="0" borderId="0" xfId="57" applyFont="1" applyAlignment="1">
      <alignment horizontal="center" vertical="center"/>
      <protection/>
    </xf>
    <xf numFmtId="0" fontId="64" fillId="0" borderId="0" xfId="57" applyFont="1" applyAlignment="1">
      <alignment horizontal="center" vertical="center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5" fillId="33" borderId="23" xfId="57" applyFont="1" applyFill="1" applyBorder="1" applyAlignment="1">
      <alignment horizontal="center" vertical="center"/>
      <protection/>
    </xf>
    <xf numFmtId="0" fontId="65" fillId="33" borderId="16" xfId="57" applyFont="1" applyFill="1" applyBorder="1" applyAlignment="1">
      <alignment horizontal="center" vertical="center"/>
      <protection/>
    </xf>
    <xf numFmtId="0" fontId="65" fillId="33" borderId="20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64" fillId="33" borderId="18" xfId="57" applyFont="1" applyFill="1" applyBorder="1" applyAlignment="1">
      <alignment horizontal="center" vertical="center"/>
      <protection/>
    </xf>
    <xf numFmtId="0" fontId="64" fillId="33" borderId="19" xfId="57" applyFont="1" applyFill="1" applyBorder="1" applyAlignment="1">
      <alignment horizontal="center" vertical="center"/>
      <protection/>
    </xf>
    <xf numFmtId="0" fontId="64" fillId="33" borderId="22" xfId="57" applyFont="1" applyFill="1" applyBorder="1" applyAlignment="1">
      <alignment horizontal="center" vertical="center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2" fillId="33" borderId="21" xfId="57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2" fillId="33" borderId="0" xfId="57" applyFill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17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4" fillId="0" borderId="0" xfId="57" applyFont="1" applyFill="1" applyBorder="1" applyAlignment="1">
      <alignment horizontal="center" vertical="center"/>
      <protection/>
    </xf>
    <xf numFmtId="0" fontId="60" fillId="33" borderId="21" xfId="57" applyFont="1" applyFill="1" applyBorder="1" applyAlignment="1">
      <alignment horizontal="center" vertical="top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5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0" fontId="64" fillId="33" borderId="15" xfId="57" applyFont="1" applyFill="1" applyBorder="1" applyAlignment="1">
      <alignment horizontal="center" vertical="center"/>
      <protection/>
    </xf>
    <xf numFmtId="0" fontId="64" fillId="33" borderId="0" xfId="57" applyFont="1" applyFill="1" applyAlignment="1">
      <alignment horizontal="center" vertical="center"/>
      <protection/>
    </xf>
    <xf numFmtId="0" fontId="64" fillId="33" borderId="21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 wrapText="1"/>
      <protection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y" xfId="82"/>
  </cellStyles>
  <dxfs count="15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11</xdr:row>
      <xdr:rowOff>66675</xdr:rowOff>
    </xdr:from>
    <xdr:to>
      <xdr:col>6</xdr:col>
      <xdr:colOff>28575</xdr:colOff>
      <xdr:row>28</xdr:row>
      <xdr:rowOff>57150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00"/>
          <a:ext cx="541020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29</xdr:row>
      <xdr:rowOff>133350</xdr:rowOff>
    </xdr:from>
    <xdr:to>
      <xdr:col>6</xdr:col>
      <xdr:colOff>180975</xdr:colOff>
      <xdr:row>48</xdr:row>
      <xdr:rowOff>152400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6353175"/>
          <a:ext cx="54292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50</xdr:row>
      <xdr:rowOff>28575</xdr:rowOff>
    </xdr:from>
    <xdr:to>
      <xdr:col>5</xdr:col>
      <xdr:colOff>428625</xdr:colOff>
      <xdr:row>69</xdr:row>
      <xdr:rowOff>76200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0248900"/>
          <a:ext cx="510540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G52" sqref="G52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52"/>
      <c r="B1" t="s">
        <v>83</v>
      </c>
      <c r="C1" s="53"/>
      <c r="E1" s="52"/>
      <c r="F1" s="52"/>
      <c r="G1" s="52"/>
      <c r="H1" s="54">
        <v>43621</v>
      </c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</row>
    <row r="2" ht="11.25" customHeight="1"/>
    <row r="3" spans="2:8" ht="24.75" customHeight="1">
      <c r="B3" s="125" t="s">
        <v>77</v>
      </c>
      <c r="C3" s="126"/>
      <c r="D3" s="126"/>
      <c r="E3" s="126"/>
      <c r="F3" s="126"/>
      <c r="G3" s="126"/>
      <c r="H3" s="127"/>
    </row>
    <row r="4" spans="2:8" ht="24.75" customHeight="1">
      <c r="B4" s="33"/>
      <c r="C4" s="116" t="s">
        <v>125</v>
      </c>
      <c r="D4" s="116" t="s">
        <v>126</v>
      </c>
      <c r="E4" s="34" t="s">
        <v>78</v>
      </c>
      <c r="F4" s="116" t="s">
        <v>127</v>
      </c>
      <c r="G4" s="116" t="s">
        <v>128</v>
      </c>
      <c r="H4" s="34" t="s">
        <v>78</v>
      </c>
    </row>
    <row r="5" spans="2:8" ht="24.75" customHeight="1">
      <c r="B5" s="35" t="s">
        <v>71</v>
      </c>
      <c r="C5" s="117">
        <v>47094</v>
      </c>
      <c r="D5" s="117">
        <v>42354</v>
      </c>
      <c r="E5" s="36">
        <v>0.11191386881994614</v>
      </c>
      <c r="F5" s="117">
        <v>233282</v>
      </c>
      <c r="G5" s="117">
        <v>226955</v>
      </c>
      <c r="H5" s="36">
        <v>0.027877773126831373</v>
      </c>
    </row>
    <row r="6" spans="2:8" ht="24.75" customHeight="1">
      <c r="B6" s="35" t="s">
        <v>72</v>
      </c>
      <c r="C6" s="117">
        <v>6154</v>
      </c>
      <c r="D6" s="117">
        <v>5370</v>
      </c>
      <c r="E6" s="36">
        <v>0.14599627560521422</v>
      </c>
      <c r="F6" s="117">
        <v>29094</v>
      </c>
      <c r="G6" s="117">
        <v>26065</v>
      </c>
      <c r="H6" s="36">
        <v>0.11620947630922696</v>
      </c>
    </row>
    <row r="7" spans="2:8" ht="24.75" customHeight="1">
      <c r="B7" s="13" t="s">
        <v>73</v>
      </c>
      <c r="C7" s="11">
        <f>C6-C8</f>
        <v>6038</v>
      </c>
      <c r="D7" s="11">
        <f>D6-D8</f>
        <v>5262</v>
      </c>
      <c r="E7" s="12">
        <f>C7/D7-1</f>
        <v>0.14747244393766623</v>
      </c>
      <c r="F7" s="11">
        <f>F6-F8</f>
        <v>28440</v>
      </c>
      <c r="G7" s="11">
        <f>G6-G8</f>
        <v>25541</v>
      </c>
      <c r="H7" s="12">
        <f>F7/G7-1</f>
        <v>0.11350377823890989</v>
      </c>
    </row>
    <row r="8" spans="2:8" ht="24.75" customHeight="1">
      <c r="B8" s="38" t="s">
        <v>74</v>
      </c>
      <c r="C8" s="11">
        <v>116</v>
      </c>
      <c r="D8" s="11">
        <v>108</v>
      </c>
      <c r="E8" s="37">
        <v>0.07407407407407418</v>
      </c>
      <c r="F8" s="11">
        <v>654</v>
      </c>
      <c r="G8" s="11">
        <v>524</v>
      </c>
      <c r="H8" s="37">
        <v>0.24809160305343503</v>
      </c>
    </row>
    <row r="9" spans="2:8" ht="15">
      <c r="B9" s="39" t="s">
        <v>75</v>
      </c>
      <c r="C9" s="118">
        <v>53248</v>
      </c>
      <c r="D9" s="118">
        <v>47724</v>
      </c>
      <c r="E9" s="40">
        <v>0.11574888944765727</v>
      </c>
      <c r="F9" s="118">
        <v>262376</v>
      </c>
      <c r="G9" s="118">
        <v>253020</v>
      </c>
      <c r="H9" s="40">
        <v>0.03697731404632054</v>
      </c>
    </row>
    <row r="10" spans="2:8" ht="15">
      <c r="B10" s="32" t="s">
        <v>76</v>
      </c>
      <c r="C10" s="23"/>
      <c r="D10" s="23"/>
      <c r="E10" s="23"/>
      <c r="F10" s="23"/>
      <c r="G10" s="23"/>
      <c r="H10" s="23"/>
    </row>
    <row r="11" spans="2:8" ht="15">
      <c r="B11" s="31"/>
      <c r="C11" s="30"/>
      <c r="D11" s="30"/>
      <c r="E11" s="30"/>
      <c r="F11" s="30"/>
      <c r="G11" s="30"/>
      <c r="H11" s="30"/>
    </row>
    <row r="12" spans="2:8" ht="15">
      <c r="B12" s="30"/>
      <c r="C12" s="30"/>
      <c r="D12" s="30"/>
      <c r="E12" s="30"/>
      <c r="F12" s="30"/>
      <c r="G12" s="30"/>
      <c r="H12" s="30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65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48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</sheetData>
  <sheetProtection/>
  <mergeCells count="1">
    <mergeCell ref="B3:H3"/>
  </mergeCells>
  <conditionalFormatting sqref="E7 H7">
    <cfRule type="cellIs" priority="89" dxfId="145" operator="lessThan">
      <formula>0</formula>
    </cfRule>
  </conditionalFormatting>
  <conditionalFormatting sqref="E5 H5">
    <cfRule type="cellIs" priority="3" dxfId="145" operator="lessThan">
      <formula>0</formula>
    </cfRule>
  </conditionalFormatting>
  <conditionalFormatting sqref="H6 E6">
    <cfRule type="cellIs" priority="2" dxfId="145" operator="lessThan">
      <formula>0</formula>
    </cfRule>
  </conditionalFormatting>
  <conditionalFormatting sqref="H8:H9 E8:E9">
    <cfRule type="cellIs" priority="1" dxfId="14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31">
      <selection activeCell="T71" sqref="T71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53"/>
      <c r="O1" s="54">
        <v>43621</v>
      </c>
    </row>
    <row r="2" spans="2:15" ht="14.25" customHeight="1">
      <c r="B2" s="170" t="s">
        <v>58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2:15" ht="14.25" customHeight="1">
      <c r="B3" s="171" t="s">
        <v>59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6" t="s">
        <v>0</v>
      </c>
      <c r="C5" s="164" t="s">
        <v>1</v>
      </c>
      <c r="D5" s="148" t="s">
        <v>129</v>
      </c>
      <c r="E5" s="149"/>
      <c r="F5" s="149"/>
      <c r="G5" s="149"/>
      <c r="H5" s="150"/>
      <c r="I5" s="149" t="s">
        <v>116</v>
      </c>
      <c r="J5" s="149"/>
      <c r="K5" s="148" t="s">
        <v>130</v>
      </c>
      <c r="L5" s="149"/>
      <c r="M5" s="149"/>
      <c r="N5" s="149"/>
      <c r="O5" s="150"/>
    </row>
    <row r="6" spans="2:15" ht="14.25" customHeight="1">
      <c r="B6" s="147"/>
      <c r="C6" s="165"/>
      <c r="D6" s="155" t="s">
        <v>131</v>
      </c>
      <c r="E6" s="156"/>
      <c r="F6" s="156"/>
      <c r="G6" s="156"/>
      <c r="H6" s="157"/>
      <c r="I6" s="156" t="s">
        <v>117</v>
      </c>
      <c r="J6" s="156"/>
      <c r="K6" s="155" t="s">
        <v>132</v>
      </c>
      <c r="L6" s="156"/>
      <c r="M6" s="156"/>
      <c r="N6" s="156"/>
      <c r="O6" s="157"/>
    </row>
    <row r="7" spans="2:15" ht="14.25" customHeight="1">
      <c r="B7" s="147"/>
      <c r="C7" s="147"/>
      <c r="D7" s="151">
        <v>2019</v>
      </c>
      <c r="E7" s="152"/>
      <c r="F7" s="161">
        <v>2018</v>
      </c>
      <c r="G7" s="161"/>
      <c r="H7" s="136" t="s">
        <v>5</v>
      </c>
      <c r="I7" s="158">
        <v>2019</v>
      </c>
      <c r="J7" s="151" t="s">
        <v>118</v>
      </c>
      <c r="K7" s="151">
        <v>2019</v>
      </c>
      <c r="L7" s="152"/>
      <c r="M7" s="161">
        <v>2018</v>
      </c>
      <c r="N7" s="152"/>
      <c r="O7" s="163" t="s">
        <v>5</v>
      </c>
    </row>
    <row r="8" spans="2:15" ht="14.25" customHeight="1">
      <c r="B8" s="140" t="s">
        <v>6</v>
      </c>
      <c r="C8" s="140" t="s">
        <v>7</v>
      </c>
      <c r="D8" s="153"/>
      <c r="E8" s="154"/>
      <c r="F8" s="162"/>
      <c r="G8" s="162"/>
      <c r="H8" s="137"/>
      <c r="I8" s="159"/>
      <c r="J8" s="160"/>
      <c r="K8" s="153"/>
      <c r="L8" s="154"/>
      <c r="M8" s="162"/>
      <c r="N8" s="154"/>
      <c r="O8" s="163"/>
    </row>
    <row r="9" spans="2:15" ht="14.25" customHeight="1">
      <c r="B9" s="140"/>
      <c r="C9" s="140"/>
      <c r="D9" s="115" t="s">
        <v>8</v>
      </c>
      <c r="E9" s="114" t="s">
        <v>2</v>
      </c>
      <c r="F9" s="111" t="s">
        <v>8</v>
      </c>
      <c r="G9" s="43" t="s">
        <v>2</v>
      </c>
      <c r="H9" s="138" t="s">
        <v>9</v>
      </c>
      <c r="I9" s="44" t="s">
        <v>8</v>
      </c>
      <c r="J9" s="174" t="s">
        <v>119</v>
      </c>
      <c r="K9" s="115" t="s">
        <v>8</v>
      </c>
      <c r="L9" s="42" t="s">
        <v>2</v>
      </c>
      <c r="M9" s="111" t="s">
        <v>8</v>
      </c>
      <c r="N9" s="42" t="s">
        <v>2</v>
      </c>
      <c r="O9" s="172" t="s">
        <v>9</v>
      </c>
    </row>
    <row r="10" spans="2:15" ht="14.25" customHeight="1">
      <c r="B10" s="141"/>
      <c r="C10" s="141"/>
      <c r="D10" s="113" t="s">
        <v>10</v>
      </c>
      <c r="E10" s="112" t="s">
        <v>11</v>
      </c>
      <c r="F10" s="41" t="s">
        <v>10</v>
      </c>
      <c r="G10" s="46" t="s">
        <v>11</v>
      </c>
      <c r="H10" s="139"/>
      <c r="I10" s="45" t="s">
        <v>10</v>
      </c>
      <c r="J10" s="175"/>
      <c r="K10" s="113" t="s">
        <v>10</v>
      </c>
      <c r="L10" s="112" t="s">
        <v>11</v>
      </c>
      <c r="M10" s="41" t="s">
        <v>10</v>
      </c>
      <c r="N10" s="112" t="s">
        <v>11</v>
      </c>
      <c r="O10" s="173"/>
    </row>
    <row r="11" spans="2:15" ht="14.25" customHeight="1">
      <c r="B11" s="55">
        <v>1</v>
      </c>
      <c r="C11" s="56" t="s">
        <v>19</v>
      </c>
      <c r="D11" s="57">
        <v>5754</v>
      </c>
      <c r="E11" s="58">
        <v>0.12218116957574213</v>
      </c>
      <c r="F11" s="57">
        <v>5107</v>
      </c>
      <c r="G11" s="59">
        <v>0.12057892997119517</v>
      </c>
      <c r="H11" s="60">
        <v>0.12668885842960642</v>
      </c>
      <c r="I11" s="61">
        <v>5913</v>
      </c>
      <c r="J11" s="62">
        <v>-0.026889903602232423</v>
      </c>
      <c r="K11" s="57">
        <v>29506</v>
      </c>
      <c r="L11" s="58">
        <v>0.12648211177887705</v>
      </c>
      <c r="M11" s="57">
        <v>29436</v>
      </c>
      <c r="N11" s="59">
        <v>0.12969972020885198</v>
      </c>
      <c r="O11" s="60">
        <v>0.0023780404946325273</v>
      </c>
    </row>
    <row r="12" spans="2:15" ht="14.25" customHeight="1">
      <c r="B12" s="63">
        <v>2</v>
      </c>
      <c r="C12" s="64" t="s">
        <v>21</v>
      </c>
      <c r="D12" s="65">
        <v>5731</v>
      </c>
      <c r="E12" s="66">
        <v>0.121692784643479</v>
      </c>
      <c r="F12" s="65">
        <v>4334</v>
      </c>
      <c r="G12" s="67">
        <v>0.10232799735562166</v>
      </c>
      <c r="H12" s="68">
        <v>0.3223350253807107</v>
      </c>
      <c r="I12" s="69">
        <v>5561</v>
      </c>
      <c r="J12" s="70">
        <v>0.030570041359467615</v>
      </c>
      <c r="K12" s="65">
        <v>25995</v>
      </c>
      <c r="L12" s="66">
        <v>0.11143165782186366</v>
      </c>
      <c r="M12" s="65">
        <v>25312</v>
      </c>
      <c r="N12" s="67">
        <v>0.11152871714657091</v>
      </c>
      <c r="O12" s="68">
        <v>0.026983249051833136</v>
      </c>
    </row>
    <row r="13" spans="2:15" ht="14.25" customHeight="1">
      <c r="B13" s="63">
        <v>3</v>
      </c>
      <c r="C13" s="64" t="s">
        <v>20</v>
      </c>
      <c r="D13" s="65">
        <v>4725</v>
      </c>
      <c r="E13" s="66">
        <v>0.10033125238883935</v>
      </c>
      <c r="F13" s="65">
        <v>4423</v>
      </c>
      <c r="G13" s="67">
        <v>0.10442933371110166</v>
      </c>
      <c r="H13" s="68">
        <v>0.06827944833823207</v>
      </c>
      <c r="I13" s="69">
        <v>4363</v>
      </c>
      <c r="J13" s="70">
        <v>0.08297043318817332</v>
      </c>
      <c r="K13" s="65">
        <v>23471</v>
      </c>
      <c r="L13" s="66">
        <v>0.10061213466962732</v>
      </c>
      <c r="M13" s="65">
        <v>23362</v>
      </c>
      <c r="N13" s="67">
        <v>0.102936705514309</v>
      </c>
      <c r="O13" s="68">
        <v>0.004665696430100175</v>
      </c>
    </row>
    <row r="14" spans="2:15" ht="14.25" customHeight="1">
      <c r="B14" s="63">
        <v>4</v>
      </c>
      <c r="C14" s="64" t="s">
        <v>22</v>
      </c>
      <c r="D14" s="65">
        <v>3032</v>
      </c>
      <c r="E14" s="66">
        <v>0.0643818745487748</v>
      </c>
      <c r="F14" s="65">
        <v>2933</v>
      </c>
      <c r="G14" s="67">
        <v>0.0692496576474477</v>
      </c>
      <c r="H14" s="68">
        <v>0.033753835663143494</v>
      </c>
      <c r="I14" s="69">
        <v>2556</v>
      </c>
      <c r="J14" s="70">
        <v>0.1862284820031299</v>
      </c>
      <c r="K14" s="65">
        <v>14901</v>
      </c>
      <c r="L14" s="66">
        <v>0.06387548117728757</v>
      </c>
      <c r="M14" s="65">
        <v>15668</v>
      </c>
      <c r="N14" s="67">
        <v>0.06903571192527153</v>
      </c>
      <c r="O14" s="68">
        <v>-0.04895328057186621</v>
      </c>
    </row>
    <row r="15" spans="2:15" ht="14.25" customHeight="1">
      <c r="B15" s="71">
        <v>5</v>
      </c>
      <c r="C15" s="72" t="s">
        <v>31</v>
      </c>
      <c r="D15" s="73">
        <v>2819</v>
      </c>
      <c r="E15" s="74">
        <v>0.05985900539346838</v>
      </c>
      <c r="F15" s="73">
        <v>2022</v>
      </c>
      <c r="G15" s="75">
        <v>0.047740473154837794</v>
      </c>
      <c r="H15" s="76">
        <v>0.39416419386745805</v>
      </c>
      <c r="I15" s="77">
        <v>2859</v>
      </c>
      <c r="J15" s="78">
        <v>-0.013990905911157703</v>
      </c>
      <c r="K15" s="73">
        <v>14410</v>
      </c>
      <c r="L15" s="74">
        <v>0.061770732418274875</v>
      </c>
      <c r="M15" s="73">
        <v>10045</v>
      </c>
      <c r="N15" s="75">
        <v>0.044259875305677335</v>
      </c>
      <c r="O15" s="76">
        <v>0.43454454952712784</v>
      </c>
    </row>
    <row r="16" spans="2:15" ht="14.25" customHeight="1">
      <c r="B16" s="55">
        <v>6</v>
      </c>
      <c r="C16" s="56" t="s">
        <v>23</v>
      </c>
      <c r="D16" s="57">
        <v>2138</v>
      </c>
      <c r="E16" s="58">
        <v>0.0453985645729817</v>
      </c>
      <c r="F16" s="57">
        <v>2822</v>
      </c>
      <c r="G16" s="59">
        <v>0.06662888983330972</v>
      </c>
      <c r="H16" s="60">
        <v>-0.24238128986534369</v>
      </c>
      <c r="I16" s="61">
        <v>2329</v>
      </c>
      <c r="J16" s="62">
        <v>-0.08200944611421213</v>
      </c>
      <c r="K16" s="57">
        <v>12534</v>
      </c>
      <c r="L16" s="58">
        <v>0.053728963229053246</v>
      </c>
      <c r="M16" s="57">
        <v>14487</v>
      </c>
      <c r="N16" s="59">
        <v>0.06383203718798881</v>
      </c>
      <c r="O16" s="60">
        <v>-0.13481051977635117</v>
      </c>
    </row>
    <row r="17" spans="2:15" ht="14.25" customHeight="1">
      <c r="B17" s="63">
        <v>7</v>
      </c>
      <c r="C17" s="64" t="s">
        <v>24</v>
      </c>
      <c r="D17" s="65">
        <v>2254</v>
      </c>
      <c r="E17" s="66">
        <v>0.04786172336178707</v>
      </c>
      <c r="F17" s="65">
        <v>1879</v>
      </c>
      <c r="G17" s="67">
        <v>0.04436416867356094</v>
      </c>
      <c r="H17" s="68">
        <v>0.19957424161788184</v>
      </c>
      <c r="I17" s="69">
        <v>2297</v>
      </c>
      <c r="J17" s="70">
        <v>-0.01872006965607309</v>
      </c>
      <c r="K17" s="65">
        <v>11917</v>
      </c>
      <c r="L17" s="66">
        <v>0.0510840956438988</v>
      </c>
      <c r="M17" s="65">
        <v>10968</v>
      </c>
      <c r="N17" s="67">
        <v>0.04832676081161464</v>
      </c>
      <c r="O17" s="68">
        <v>0.08652443471918314</v>
      </c>
    </row>
    <row r="18" spans="2:15" ht="14.25" customHeight="1">
      <c r="B18" s="63">
        <v>8</v>
      </c>
      <c r="C18" s="64" t="s">
        <v>26</v>
      </c>
      <c r="D18" s="65">
        <v>2755</v>
      </c>
      <c r="E18" s="66">
        <v>0.05850002123412749</v>
      </c>
      <c r="F18" s="65">
        <v>2630</v>
      </c>
      <c r="G18" s="67">
        <v>0.06209566983047646</v>
      </c>
      <c r="H18" s="68">
        <v>0.04752851711026618</v>
      </c>
      <c r="I18" s="69">
        <v>2406</v>
      </c>
      <c r="J18" s="70">
        <v>0.14505403158769736</v>
      </c>
      <c r="K18" s="65">
        <v>11552</v>
      </c>
      <c r="L18" s="66">
        <v>0.04951946571102785</v>
      </c>
      <c r="M18" s="65">
        <v>11251</v>
      </c>
      <c r="N18" s="67">
        <v>0.049573704038245466</v>
      </c>
      <c r="O18" s="68">
        <v>0.02675317749533379</v>
      </c>
    </row>
    <row r="19" spans="2:15" ht="14.25" customHeight="1">
      <c r="B19" s="63">
        <v>9</v>
      </c>
      <c r="C19" s="64" t="s">
        <v>25</v>
      </c>
      <c r="D19" s="65">
        <v>2014</v>
      </c>
      <c r="E19" s="66">
        <v>0.042765532764258714</v>
      </c>
      <c r="F19" s="65">
        <v>1813</v>
      </c>
      <c r="G19" s="67">
        <v>0.042805874297587004</v>
      </c>
      <c r="H19" s="68">
        <v>0.11086596800882509</v>
      </c>
      <c r="I19" s="69">
        <v>2057</v>
      </c>
      <c r="J19" s="70">
        <v>-0.020904229460379176</v>
      </c>
      <c r="K19" s="65">
        <v>10555</v>
      </c>
      <c r="L19" s="66">
        <v>0.04524566833274749</v>
      </c>
      <c r="M19" s="65">
        <v>9692</v>
      </c>
      <c r="N19" s="67">
        <v>0.04270450089224736</v>
      </c>
      <c r="O19" s="68">
        <v>0.08904250928600899</v>
      </c>
    </row>
    <row r="20" spans="2:15" ht="14.25" customHeight="1">
      <c r="B20" s="71">
        <v>10</v>
      </c>
      <c r="C20" s="72" t="s">
        <v>18</v>
      </c>
      <c r="D20" s="73">
        <v>1729</v>
      </c>
      <c r="E20" s="74">
        <v>0.0367138064296938</v>
      </c>
      <c r="F20" s="73">
        <v>1522</v>
      </c>
      <c r="G20" s="75">
        <v>0.035935212730792844</v>
      </c>
      <c r="H20" s="76">
        <v>0.13600525624178705</v>
      </c>
      <c r="I20" s="77">
        <v>1893</v>
      </c>
      <c r="J20" s="78">
        <v>-0.08663497094558903</v>
      </c>
      <c r="K20" s="73">
        <v>8017</v>
      </c>
      <c r="L20" s="74">
        <v>0.034366131977606504</v>
      </c>
      <c r="M20" s="73">
        <v>5634</v>
      </c>
      <c r="N20" s="75">
        <v>0.024824304377519774</v>
      </c>
      <c r="O20" s="76">
        <v>0.42296769613063545</v>
      </c>
    </row>
    <row r="21" spans="2:15" ht="14.25" customHeight="1">
      <c r="B21" s="55">
        <v>11</v>
      </c>
      <c r="C21" s="56" t="s">
        <v>34</v>
      </c>
      <c r="D21" s="57">
        <v>1707</v>
      </c>
      <c r="E21" s="58">
        <v>0.036246655624920375</v>
      </c>
      <c r="F21" s="57">
        <v>1334</v>
      </c>
      <c r="G21" s="59">
        <v>0.03149643481135194</v>
      </c>
      <c r="H21" s="60">
        <v>0.2796101949025487</v>
      </c>
      <c r="I21" s="61">
        <v>1637</v>
      </c>
      <c r="J21" s="62">
        <v>0.04276114844227252</v>
      </c>
      <c r="K21" s="57">
        <v>8005</v>
      </c>
      <c r="L21" s="58">
        <v>0.03431469208940253</v>
      </c>
      <c r="M21" s="57">
        <v>7253</v>
      </c>
      <c r="N21" s="59">
        <v>0.03195787711220286</v>
      </c>
      <c r="O21" s="60">
        <v>0.10368123535088936</v>
      </c>
    </row>
    <row r="22" spans="2:15" ht="14.25" customHeight="1">
      <c r="B22" s="63">
        <v>12</v>
      </c>
      <c r="C22" s="64" t="s">
        <v>29</v>
      </c>
      <c r="D22" s="65">
        <v>1304</v>
      </c>
      <c r="E22" s="66">
        <v>0.02768930224657069</v>
      </c>
      <c r="F22" s="65">
        <v>1106</v>
      </c>
      <c r="G22" s="67">
        <v>0.02611323605798744</v>
      </c>
      <c r="H22" s="68">
        <v>0.17902350813743229</v>
      </c>
      <c r="I22" s="69">
        <v>1200</v>
      </c>
      <c r="J22" s="70">
        <v>0.08666666666666667</v>
      </c>
      <c r="K22" s="65">
        <v>6323</v>
      </c>
      <c r="L22" s="66">
        <v>0.02710453442614518</v>
      </c>
      <c r="M22" s="65">
        <v>6636</v>
      </c>
      <c r="N22" s="67">
        <v>0.029239276508558964</v>
      </c>
      <c r="O22" s="68">
        <v>-0.04716696805304399</v>
      </c>
    </row>
    <row r="23" spans="2:15" ht="14.25" customHeight="1">
      <c r="B23" s="63">
        <v>13</v>
      </c>
      <c r="C23" s="64" t="s">
        <v>28</v>
      </c>
      <c r="D23" s="65">
        <v>1127</v>
      </c>
      <c r="E23" s="66">
        <v>0.023930861680893534</v>
      </c>
      <c r="F23" s="65">
        <v>1068</v>
      </c>
      <c r="G23" s="67">
        <v>0.025216036265760022</v>
      </c>
      <c r="H23" s="68">
        <v>0.055243445692883864</v>
      </c>
      <c r="I23" s="69">
        <v>996</v>
      </c>
      <c r="J23" s="70">
        <v>0.13152610441767076</v>
      </c>
      <c r="K23" s="65">
        <v>6116</v>
      </c>
      <c r="L23" s="66">
        <v>0.02621719635462659</v>
      </c>
      <c r="M23" s="65">
        <v>5745</v>
      </c>
      <c r="N23" s="67">
        <v>0.02531338811658699</v>
      </c>
      <c r="O23" s="68">
        <v>0.06457789382071377</v>
      </c>
    </row>
    <row r="24" spans="2:15" ht="14.25" customHeight="1">
      <c r="B24" s="63">
        <v>14</v>
      </c>
      <c r="C24" s="64" t="s">
        <v>35</v>
      </c>
      <c r="D24" s="65">
        <v>905</v>
      </c>
      <c r="E24" s="66">
        <v>0.01921688537817981</v>
      </c>
      <c r="F24" s="65">
        <v>1145</v>
      </c>
      <c r="G24" s="67">
        <v>0.027034046371062947</v>
      </c>
      <c r="H24" s="68">
        <v>-0.20960698689956336</v>
      </c>
      <c r="I24" s="69">
        <v>958</v>
      </c>
      <c r="J24" s="70">
        <v>-0.055323590814196244</v>
      </c>
      <c r="K24" s="65">
        <v>5593</v>
      </c>
      <c r="L24" s="66">
        <v>0.023975274560403288</v>
      </c>
      <c r="M24" s="65">
        <v>6661</v>
      </c>
      <c r="N24" s="67">
        <v>0.029349430503844375</v>
      </c>
      <c r="O24" s="68">
        <v>-0.16033628584296655</v>
      </c>
    </row>
    <row r="25" spans="2:15" ht="14.25" customHeight="1">
      <c r="B25" s="71">
        <v>15</v>
      </c>
      <c r="C25" s="72" t="s">
        <v>50</v>
      </c>
      <c r="D25" s="73">
        <v>1303</v>
      </c>
      <c r="E25" s="74">
        <v>0.02766806811908099</v>
      </c>
      <c r="F25" s="73">
        <v>777</v>
      </c>
      <c r="G25" s="75">
        <v>0.01834537469896586</v>
      </c>
      <c r="H25" s="76">
        <v>0.6769626769626769</v>
      </c>
      <c r="I25" s="77">
        <v>1273</v>
      </c>
      <c r="J25" s="78">
        <v>0.023566378633150142</v>
      </c>
      <c r="K25" s="73">
        <v>5473</v>
      </c>
      <c r="L25" s="74">
        <v>0.023460875678363524</v>
      </c>
      <c r="M25" s="73">
        <v>4746</v>
      </c>
      <c r="N25" s="75">
        <v>0.020911634464982044</v>
      </c>
      <c r="O25" s="76">
        <v>0.15318162663295398</v>
      </c>
    </row>
    <row r="26" spans="2:15" ht="14.25" customHeight="1">
      <c r="B26" s="55">
        <v>16</v>
      </c>
      <c r="C26" s="56" t="s">
        <v>36</v>
      </c>
      <c r="D26" s="57">
        <v>808</v>
      </c>
      <c r="E26" s="58">
        <v>0.01715717501167877</v>
      </c>
      <c r="F26" s="57">
        <v>989</v>
      </c>
      <c r="G26" s="59">
        <v>0.02335080511876092</v>
      </c>
      <c r="H26" s="60">
        <v>-0.18301314459049545</v>
      </c>
      <c r="I26" s="61">
        <v>1132</v>
      </c>
      <c r="J26" s="62">
        <v>-0.28621908127208484</v>
      </c>
      <c r="K26" s="57">
        <v>5246</v>
      </c>
      <c r="L26" s="58">
        <v>0.022487804459838306</v>
      </c>
      <c r="M26" s="57">
        <v>4996</v>
      </c>
      <c r="N26" s="59">
        <v>0.022013174417836134</v>
      </c>
      <c r="O26" s="60">
        <v>0.05004003202562046</v>
      </c>
    </row>
    <row r="27" spans="2:15" ht="14.25" customHeight="1">
      <c r="B27" s="63">
        <v>17</v>
      </c>
      <c r="C27" s="64" t="s">
        <v>56</v>
      </c>
      <c r="D27" s="65">
        <v>1237</v>
      </c>
      <c r="E27" s="66">
        <v>0.02626661570476069</v>
      </c>
      <c r="F27" s="65">
        <v>1135</v>
      </c>
      <c r="G27" s="67">
        <v>0.026797941162582047</v>
      </c>
      <c r="H27" s="68">
        <v>0.08986784140969162</v>
      </c>
      <c r="I27" s="69">
        <v>1050</v>
      </c>
      <c r="J27" s="70">
        <v>0.17809523809523808</v>
      </c>
      <c r="K27" s="65">
        <v>4959</v>
      </c>
      <c r="L27" s="66">
        <v>0.02125753380029321</v>
      </c>
      <c r="M27" s="65">
        <v>5865</v>
      </c>
      <c r="N27" s="67">
        <v>0.025842127293956952</v>
      </c>
      <c r="O27" s="68">
        <v>-0.1544757033248082</v>
      </c>
    </row>
    <row r="28" spans="2:15" ht="14.25" customHeight="1">
      <c r="B28" s="63">
        <v>18</v>
      </c>
      <c r="C28" s="64" t="s">
        <v>30</v>
      </c>
      <c r="D28" s="65">
        <v>1184</v>
      </c>
      <c r="E28" s="66">
        <v>0.025141206947806513</v>
      </c>
      <c r="F28" s="65">
        <v>785</v>
      </c>
      <c r="G28" s="67">
        <v>0.018534258865750577</v>
      </c>
      <c r="H28" s="68">
        <v>0.5082802547770702</v>
      </c>
      <c r="I28" s="69">
        <v>915</v>
      </c>
      <c r="J28" s="70">
        <v>0.29398907103825134</v>
      </c>
      <c r="K28" s="65">
        <v>4928</v>
      </c>
      <c r="L28" s="66">
        <v>0.021124647422432936</v>
      </c>
      <c r="M28" s="65">
        <v>4484</v>
      </c>
      <c r="N28" s="67">
        <v>0.01975722059439096</v>
      </c>
      <c r="O28" s="68">
        <v>0.09901873327386257</v>
      </c>
    </row>
    <row r="29" spans="2:16" ht="14.25" customHeight="1">
      <c r="B29" s="63">
        <v>19</v>
      </c>
      <c r="C29" s="64" t="s">
        <v>27</v>
      </c>
      <c r="D29" s="65">
        <v>888</v>
      </c>
      <c r="E29" s="66">
        <v>0.018855905210854885</v>
      </c>
      <c r="F29" s="65">
        <v>1035</v>
      </c>
      <c r="G29" s="67">
        <v>0.024436889077773055</v>
      </c>
      <c r="H29" s="68">
        <v>-0.1420289855072464</v>
      </c>
      <c r="I29" s="69">
        <v>831</v>
      </c>
      <c r="J29" s="70">
        <v>0.06859205776173294</v>
      </c>
      <c r="K29" s="65">
        <v>4702</v>
      </c>
      <c r="L29" s="66">
        <v>0.020155862861258048</v>
      </c>
      <c r="M29" s="65">
        <v>7188</v>
      </c>
      <c r="N29" s="67">
        <v>0.031671476724460794</v>
      </c>
      <c r="O29" s="68">
        <v>-0.34585420144685586</v>
      </c>
      <c r="P29" s="54"/>
    </row>
    <row r="30" spans="2:16" ht="14.25" customHeight="1">
      <c r="B30" s="71">
        <v>20</v>
      </c>
      <c r="C30" s="72" t="s">
        <v>33</v>
      </c>
      <c r="D30" s="73">
        <v>1013</v>
      </c>
      <c r="E30" s="74">
        <v>0.021510171147067568</v>
      </c>
      <c r="F30" s="73">
        <v>990</v>
      </c>
      <c r="G30" s="75">
        <v>0.02337441563960901</v>
      </c>
      <c r="H30" s="76">
        <v>0.02323232323232327</v>
      </c>
      <c r="I30" s="77">
        <v>1024</v>
      </c>
      <c r="J30" s="78">
        <v>-0.0107421875</v>
      </c>
      <c r="K30" s="73">
        <v>4312</v>
      </c>
      <c r="L30" s="74">
        <v>0.018484066494628817</v>
      </c>
      <c r="M30" s="73">
        <v>4218</v>
      </c>
      <c r="N30" s="75">
        <v>0.018585182084554206</v>
      </c>
      <c r="O30" s="76">
        <v>0.022285443338074806</v>
      </c>
      <c r="P30" s="54"/>
    </row>
    <row r="31" spans="2:15" ht="14.25" customHeight="1">
      <c r="B31" s="134" t="s">
        <v>53</v>
      </c>
      <c r="C31" s="135"/>
      <c r="D31" s="26">
        <f>SUM(D11:D30)</f>
        <v>44427</v>
      </c>
      <c r="E31" s="4">
        <f>D31/D33</f>
        <v>0.9433685819849662</v>
      </c>
      <c r="F31" s="26">
        <f>SUM(F11:F30)</f>
        <v>39849</v>
      </c>
      <c r="G31" s="4">
        <f>F31/F33</f>
        <v>0.9408556452755348</v>
      </c>
      <c r="H31" s="7">
        <f>D31/F31-1</f>
        <v>0.11488368591432652</v>
      </c>
      <c r="I31" s="26">
        <f>SUM(I11:I30)</f>
        <v>43250</v>
      </c>
      <c r="J31" s="4">
        <f>D31/I31-1</f>
        <v>0.027213872832369868</v>
      </c>
      <c r="K31" s="26">
        <f>SUM(K11:K30)</f>
        <v>218515</v>
      </c>
      <c r="L31" s="4">
        <f>K31/K33</f>
        <v>0.9366989309076569</v>
      </c>
      <c r="M31" s="26">
        <f>SUM(M11:M30)</f>
        <v>213647</v>
      </c>
      <c r="N31" s="4">
        <f>M31/M33</f>
        <v>0.9413628252296711</v>
      </c>
      <c r="O31" s="7">
        <f>K31/M31-1</f>
        <v>0.022785248564220373</v>
      </c>
    </row>
    <row r="32" spans="2:15" ht="14.25" customHeight="1">
      <c r="B32" s="134" t="s">
        <v>12</v>
      </c>
      <c r="C32" s="135"/>
      <c r="D32" s="3">
        <f>D33-SUM(D11:D30)</f>
        <v>2667</v>
      </c>
      <c r="E32" s="4">
        <f>D32/D33</f>
        <v>0.05663141801503376</v>
      </c>
      <c r="F32" s="5">
        <f>F33-SUM(F11:F30)</f>
        <v>2505</v>
      </c>
      <c r="G32" s="6">
        <f>F32/F33</f>
        <v>0.05914435472446522</v>
      </c>
      <c r="H32" s="7">
        <f>D32/F32-1</f>
        <v>0.06467065868263466</v>
      </c>
      <c r="I32" s="5">
        <f>I33-SUM(I11:I30)</f>
        <v>3129</v>
      </c>
      <c r="J32" s="8">
        <f>D32/I32-1</f>
        <v>-0.1476510067114094</v>
      </c>
      <c r="K32" s="3">
        <f>K33-SUM(K11:K30)</f>
        <v>14767</v>
      </c>
      <c r="L32" s="4">
        <f>K32/K33</f>
        <v>0.06330106909234318</v>
      </c>
      <c r="M32" s="3">
        <f>M33-SUM(M11:M30)</f>
        <v>13308</v>
      </c>
      <c r="N32" s="4">
        <f>M32/M33</f>
        <v>0.05863717477032892</v>
      </c>
      <c r="O32" s="7">
        <f>K32/M32-1</f>
        <v>0.10963330327622489</v>
      </c>
    </row>
    <row r="33" spans="2:17" ht="14.25" customHeight="1">
      <c r="B33" s="130" t="s">
        <v>13</v>
      </c>
      <c r="C33" s="131"/>
      <c r="D33" s="50">
        <v>47094</v>
      </c>
      <c r="E33" s="79">
        <v>1</v>
      </c>
      <c r="F33" s="50">
        <v>42354</v>
      </c>
      <c r="G33" s="80">
        <v>1</v>
      </c>
      <c r="H33" s="47">
        <v>0.11191386881994614</v>
      </c>
      <c r="I33" s="51">
        <v>46379</v>
      </c>
      <c r="J33" s="48">
        <v>0.015416460035792001</v>
      </c>
      <c r="K33" s="50">
        <v>233282</v>
      </c>
      <c r="L33" s="79">
        <v>1</v>
      </c>
      <c r="M33" s="50">
        <v>226955</v>
      </c>
      <c r="N33" s="80">
        <v>1.0000000000000002</v>
      </c>
      <c r="O33" s="47">
        <v>0.027877773126831373</v>
      </c>
      <c r="P33" s="14"/>
      <c r="Q33" s="14"/>
    </row>
    <row r="34" ht="14.25" customHeight="1">
      <c r="B34" t="s">
        <v>111</v>
      </c>
    </row>
    <row r="35" ht="15">
      <c r="B35" s="9" t="s">
        <v>112</v>
      </c>
    </row>
    <row r="37" spans="2:12" ht="1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22" ht="15">
      <c r="B38" s="142" t="s">
        <v>133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21"/>
      <c r="N38" s="21"/>
      <c r="O38" s="142" t="s">
        <v>95</v>
      </c>
      <c r="P38" s="142"/>
      <c r="Q38" s="142"/>
      <c r="R38" s="142"/>
      <c r="S38" s="142"/>
      <c r="T38" s="142"/>
      <c r="U38" s="142"/>
      <c r="V38" s="142"/>
    </row>
    <row r="39" spans="2:22" ht="15">
      <c r="B39" s="143" t="s">
        <v>134</v>
      </c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21"/>
      <c r="N39" s="21"/>
      <c r="O39" s="143" t="s">
        <v>96</v>
      </c>
      <c r="P39" s="143"/>
      <c r="Q39" s="143"/>
      <c r="R39" s="143"/>
      <c r="S39" s="143"/>
      <c r="T39" s="143"/>
      <c r="U39" s="143"/>
      <c r="V39" s="143"/>
    </row>
    <row r="40" spans="2:22" ht="15" customHeight="1">
      <c r="B40" s="15"/>
      <c r="C40" s="15"/>
      <c r="D40" s="15"/>
      <c r="E40" s="15"/>
      <c r="F40" s="15"/>
      <c r="G40" s="15"/>
      <c r="H40" s="15"/>
      <c r="I40" s="15"/>
      <c r="J40" s="15"/>
      <c r="K40" s="119"/>
      <c r="L40" s="82" t="s">
        <v>4</v>
      </c>
      <c r="O40" s="15"/>
      <c r="P40" s="15"/>
      <c r="Q40" s="15"/>
      <c r="R40" s="15"/>
      <c r="S40" s="15"/>
      <c r="T40" s="15"/>
      <c r="U40" s="81"/>
      <c r="V40" s="82" t="s">
        <v>4</v>
      </c>
    </row>
    <row r="41" spans="2:22" ht="15">
      <c r="B41" s="146" t="s">
        <v>0</v>
      </c>
      <c r="C41" s="146" t="s">
        <v>52</v>
      </c>
      <c r="D41" s="148" t="s">
        <v>129</v>
      </c>
      <c r="E41" s="149"/>
      <c r="F41" s="149"/>
      <c r="G41" s="149"/>
      <c r="H41" s="149"/>
      <c r="I41" s="150"/>
      <c r="J41" s="148" t="s">
        <v>116</v>
      </c>
      <c r="K41" s="149"/>
      <c r="L41" s="150"/>
      <c r="O41" s="146" t="s">
        <v>0</v>
      </c>
      <c r="P41" s="146" t="s">
        <v>52</v>
      </c>
      <c r="Q41" s="148" t="s">
        <v>130</v>
      </c>
      <c r="R41" s="149"/>
      <c r="S41" s="149"/>
      <c r="T41" s="149"/>
      <c r="U41" s="149"/>
      <c r="V41" s="150"/>
    </row>
    <row r="42" spans="2:22" ht="15" customHeight="1">
      <c r="B42" s="147"/>
      <c r="C42" s="147"/>
      <c r="D42" s="155" t="s">
        <v>131</v>
      </c>
      <c r="E42" s="156"/>
      <c r="F42" s="156"/>
      <c r="G42" s="156"/>
      <c r="H42" s="156"/>
      <c r="I42" s="157"/>
      <c r="J42" s="155" t="s">
        <v>117</v>
      </c>
      <c r="K42" s="156"/>
      <c r="L42" s="157"/>
      <c r="O42" s="147"/>
      <c r="P42" s="147"/>
      <c r="Q42" s="155" t="s">
        <v>132</v>
      </c>
      <c r="R42" s="156"/>
      <c r="S42" s="156"/>
      <c r="T42" s="156"/>
      <c r="U42" s="156"/>
      <c r="V42" s="157"/>
    </row>
    <row r="43" spans="2:22" ht="15" customHeight="1">
      <c r="B43" s="147"/>
      <c r="C43" s="147"/>
      <c r="D43" s="151">
        <v>2019</v>
      </c>
      <c r="E43" s="152"/>
      <c r="F43" s="161">
        <v>2018</v>
      </c>
      <c r="G43" s="152"/>
      <c r="H43" s="136" t="s">
        <v>5</v>
      </c>
      <c r="I43" s="132" t="s">
        <v>61</v>
      </c>
      <c r="J43" s="166">
        <v>2019</v>
      </c>
      <c r="K43" s="133" t="s">
        <v>136</v>
      </c>
      <c r="L43" s="132" t="s">
        <v>137</v>
      </c>
      <c r="O43" s="147"/>
      <c r="P43" s="147"/>
      <c r="Q43" s="151">
        <v>2019</v>
      </c>
      <c r="R43" s="152"/>
      <c r="S43" s="151">
        <v>2018</v>
      </c>
      <c r="T43" s="152"/>
      <c r="U43" s="136" t="s">
        <v>5</v>
      </c>
      <c r="V43" s="144" t="s">
        <v>67</v>
      </c>
    </row>
    <row r="44" spans="2:22" ht="15">
      <c r="B44" s="140" t="s">
        <v>6</v>
      </c>
      <c r="C44" s="140" t="s">
        <v>52</v>
      </c>
      <c r="D44" s="153"/>
      <c r="E44" s="154"/>
      <c r="F44" s="162"/>
      <c r="G44" s="154"/>
      <c r="H44" s="137"/>
      <c r="I44" s="133"/>
      <c r="J44" s="166"/>
      <c r="K44" s="133"/>
      <c r="L44" s="133"/>
      <c r="O44" s="140" t="s">
        <v>6</v>
      </c>
      <c r="P44" s="140" t="s">
        <v>52</v>
      </c>
      <c r="Q44" s="153"/>
      <c r="R44" s="154"/>
      <c r="S44" s="153"/>
      <c r="T44" s="154"/>
      <c r="U44" s="137"/>
      <c r="V44" s="145"/>
    </row>
    <row r="45" spans="2:22" ht="15" customHeight="1">
      <c r="B45" s="140"/>
      <c r="C45" s="140"/>
      <c r="D45" s="120" t="s">
        <v>8</v>
      </c>
      <c r="E45" s="83" t="s">
        <v>2</v>
      </c>
      <c r="F45" s="120" t="s">
        <v>8</v>
      </c>
      <c r="G45" s="83" t="s">
        <v>2</v>
      </c>
      <c r="H45" s="138" t="s">
        <v>9</v>
      </c>
      <c r="I45" s="138" t="s">
        <v>62</v>
      </c>
      <c r="J45" s="84" t="s">
        <v>8</v>
      </c>
      <c r="K45" s="167" t="s">
        <v>138</v>
      </c>
      <c r="L45" s="167" t="s">
        <v>139</v>
      </c>
      <c r="O45" s="140"/>
      <c r="P45" s="140"/>
      <c r="Q45" s="120" t="s">
        <v>8</v>
      </c>
      <c r="R45" s="83" t="s">
        <v>2</v>
      </c>
      <c r="S45" s="120" t="s">
        <v>8</v>
      </c>
      <c r="T45" s="83" t="s">
        <v>2</v>
      </c>
      <c r="U45" s="138" t="s">
        <v>9</v>
      </c>
      <c r="V45" s="128" t="s">
        <v>68</v>
      </c>
    </row>
    <row r="46" spans="2:22" ht="15" customHeight="1">
      <c r="B46" s="141"/>
      <c r="C46" s="141"/>
      <c r="D46" s="124" t="s">
        <v>10</v>
      </c>
      <c r="E46" s="46" t="s">
        <v>11</v>
      </c>
      <c r="F46" s="124" t="s">
        <v>10</v>
      </c>
      <c r="G46" s="46" t="s">
        <v>11</v>
      </c>
      <c r="H46" s="169"/>
      <c r="I46" s="169"/>
      <c r="J46" s="124" t="s">
        <v>10</v>
      </c>
      <c r="K46" s="168"/>
      <c r="L46" s="168"/>
      <c r="O46" s="141"/>
      <c r="P46" s="141"/>
      <c r="Q46" s="124" t="s">
        <v>10</v>
      </c>
      <c r="R46" s="46" t="s">
        <v>11</v>
      </c>
      <c r="S46" s="124" t="s">
        <v>10</v>
      </c>
      <c r="T46" s="46" t="s">
        <v>11</v>
      </c>
      <c r="U46" s="139"/>
      <c r="V46" s="129"/>
    </row>
    <row r="47" spans="2:22" ht="15">
      <c r="B47" s="55">
        <v>1</v>
      </c>
      <c r="C47" s="85" t="s">
        <v>64</v>
      </c>
      <c r="D47" s="57">
        <v>1941</v>
      </c>
      <c r="E47" s="62">
        <v>0.041215441457510514</v>
      </c>
      <c r="F47" s="57">
        <v>759</v>
      </c>
      <c r="G47" s="62">
        <v>0.01792038532370024</v>
      </c>
      <c r="H47" s="86">
        <v>1.5573122529644268</v>
      </c>
      <c r="I47" s="87">
        <v>8</v>
      </c>
      <c r="J47" s="57">
        <v>1639</v>
      </c>
      <c r="K47" s="88">
        <v>0.18425869432580844</v>
      </c>
      <c r="L47" s="89">
        <v>1</v>
      </c>
      <c r="O47" s="55">
        <v>1</v>
      </c>
      <c r="P47" s="85" t="s">
        <v>39</v>
      </c>
      <c r="Q47" s="57">
        <v>8686</v>
      </c>
      <c r="R47" s="62">
        <v>0.03723390574497818</v>
      </c>
      <c r="S47" s="57">
        <v>8713</v>
      </c>
      <c r="T47" s="62">
        <v>0.03839087043687075</v>
      </c>
      <c r="U47" s="60">
        <v>-0.0030988178583725157</v>
      </c>
      <c r="V47" s="89">
        <v>0</v>
      </c>
    </row>
    <row r="48" spans="2:22" ht="15" customHeight="1">
      <c r="B48" s="90">
        <v>2</v>
      </c>
      <c r="C48" s="91" t="s">
        <v>39</v>
      </c>
      <c r="D48" s="65">
        <v>1769</v>
      </c>
      <c r="E48" s="70">
        <v>0.03756317152928186</v>
      </c>
      <c r="F48" s="65">
        <v>1447</v>
      </c>
      <c r="G48" s="70">
        <v>0.0341644236671861</v>
      </c>
      <c r="H48" s="92">
        <v>0.2225293711126468</v>
      </c>
      <c r="I48" s="93">
        <v>-1</v>
      </c>
      <c r="J48" s="65">
        <v>1689</v>
      </c>
      <c r="K48" s="94">
        <v>0.047365304914150475</v>
      </c>
      <c r="L48" s="95">
        <v>-1</v>
      </c>
      <c r="O48" s="90">
        <v>2</v>
      </c>
      <c r="P48" s="91" t="s">
        <v>42</v>
      </c>
      <c r="Q48" s="65">
        <v>8033</v>
      </c>
      <c r="R48" s="70">
        <v>0.034434718495211805</v>
      </c>
      <c r="S48" s="65">
        <v>8484</v>
      </c>
      <c r="T48" s="70">
        <v>0.037381859840056396</v>
      </c>
      <c r="U48" s="68">
        <v>-0.053158887317303116</v>
      </c>
      <c r="V48" s="95">
        <v>0</v>
      </c>
    </row>
    <row r="49" spans="2:22" ht="15" customHeight="1">
      <c r="B49" s="90">
        <v>3</v>
      </c>
      <c r="C49" s="91" t="s">
        <v>42</v>
      </c>
      <c r="D49" s="65">
        <v>1538</v>
      </c>
      <c r="E49" s="70">
        <v>0.032658088079160826</v>
      </c>
      <c r="F49" s="65">
        <v>1378</v>
      </c>
      <c r="G49" s="70">
        <v>0.032535297728667895</v>
      </c>
      <c r="H49" s="92">
        <v>0.11611030478954998</v>
      </c>
      <c r="I49" s="93">
        <v>-1</v>
      </c>
      <c r="J49" s="65">
        <v>1551</v>
      </c>
      <c r="K49" s="94">
        <v>-0.008381689232753065</v>
      </c>
      <c r="L49" s="95">
        <v>0</v>
      </c>
      <c r="O49" s="90">
        <v>3</v>
      </c>
      <c r="P49" s="91" t="s">
        <v>45</v>
      </c>
      <c r="Q49" s="65">
        <v>6293</v>
      </c>
      <c r="R49" s="70">
        <v>0.02697593470563524</v>
      </c>
      <c r="S49" s="65">
        <v>3949</v>
      </c>
      <c r="T49" s="70">
        <v>0.017399925095283205</v>
      </c>
      <c r="U49" s="68">
        <v>0.5935679918966827</v>
      </c>
      <c r="V49" s="95">
        <v>7</v>
      </c>
    </row>
    <row r="50" spans="2:22" ht="15">
      <c r="B50" s="90">
        <v>4</v>
      </c>
      <c r="C50" s="91" t="s">
        <v>45</v>
      </c>
      <c r="D50" s="65">
        <v>1357</v>
      </c>
      <c r="E50" s="70">
        <v>0.028814711003524864</v>
      </c>
      <c r="F50" s="65">
        <v>771</v>
      </c>
      <c r="G50" s="70">
        <v>0.018203711573877318</v>
      </c>
      <c r="H50" s="92">
        <v>0.7600518806744487</v>
      </c>
      <c r="I50" s="93">
        <v>4</v>
      </c>
      <c r="J50" s="65">
        <v>1245</v>
      </c>
      <c r="K50" s="94">
        <v>0.08995983935742968</v>
      </c>
      <c r="L50" s="95">
        <v>0</v>
      </c>
      <c r="O50" s="90">
        <v>4</v>
      </c>
      <c r="P50" s="91" t="s">
        <v>46</v>
      </c>
      <c r="Q50" s="65">
        <v>6248</v>
      </c>
      <c r="R50" s="70">
        <v>0.02678303512487033</v>
      </c>
      <c r="S50" s="65">
        <v>6701</v>
      </c>
      <c r="T50" s="70">
        <v>0.029525676896301027</v>
      </c>
      <c r="U50" s="68">
        <v>-0.06760185047007905</v>
      </c>
      <c r="V50" s="95">
        <v>0</v>
      </c>
    </row>
    <row r="51" spans="2:22" ht="15" customHeight="1">
      <c r="B51" s="90">
        <v>5</v>
      </c>
      <c r="C51" s="96" t="s">
        <v>44</v>
      </c>
      <c r="D51" s="73">
        <v>1247</v>
      </c>
      <c r="E51" s="78">
        <v>0.026478956979657707</v>
      </c>
      <c r="F51" s="73">
        <v>924</v>
      </c>
      <c r="G51" s="78">
        <v>0.021816121263635076</v>
      </c>
      <c r="H51" s="97">
        <v>0.34956709956709964</v>
      </c>
      <c r="I51" s="98">
        <v>2</v>
      </c>
      <c r="J51" s="73">
        <v>1127</v>
      </c>
      <c r="K51" s="99">
        <v>0.10647737355811882</v>
      </c>
      <c r="L51" s="100">
        <v>0</v>
      </c>
      <c r="O51" s="90">
        <v>5</v>
      </c>
      <c r="P51" s="96" t="s">
        <v>44</v>
      </c>
      <c r="Q51" s="73">
        <v>6076</v>
      </c>
      <c r="R51" s="78">
        <v>0.026045730060613333</v>
      </c>
      <c r="S51" s="73">
        <v>6120</v>
      </c>
      <c r="T51" s="78">
        <v>0.026965698045868125</v>
      </c>
      <c r="U51" s="76">
        <v>-0.007189542483660105</v>
      </c>
      <c r="V51" s="100">
        <v>0</v>
      </c>
    </row>
    <row r="52" spans="2:22" ht="15">
      <c r="B52" s="101">
        <v>6</v>
      </c>
      <c r="C52" s="85" t="s">
        <v>41</v>
      </c>
      <c r="D52" s="57">
        <v>1242</v>
      </c>
      <c r="E52" s="62">
        <v>0.026372786342209197</v>
      </c>
      <c r="F52" s="57">
        <v>1186</v>
      </c>
      <c r="G52" s="62">
        <v>0.028002077725834632</v>
      </c>
      <c r="H52" s="86">
        <v>0.04721753794266448</v>
      </c>
      <c r="I52" s="87">
        <v>-2</v>
      </c>
      <c r="J52" s="57">
        <v>1021</v>
      </c>
      <c r="K52" s="88">
        <v>0.21645445641527905</v>
      </c>
      <c r="L52" s="89">
        <v>1</v>
      </c>
      <c r="O52" s="101">
        <v>6</v>
      </c>
      <c r="P52" s="85" t="s">
        <v>41</v>
      </c>
      <c r="Q52" s="57">
        <v>5904</v>
      </c>
      <c r="R52" s="62">
        <v>0.02530842499635634</v>
      </c>
      <c r="S52" s="57">
        <v>6733</v>
      </c>
      <c r="T52" s="62">
        <v>0.02966667401026635</v>
      </c>
      <c r="U52" s="60">
        <v>-0.12312490717362246</v>
      </c>
      <c r="V52" s="89">
        <v>-3</v>
      </c>
    </row>
    <row r="53" spans="2:22" ht="15">
      <c r="B53" s="90">
        <v>7</v>
      </c>
      <c r="C53" s="91" t="s">
        <v>123</v>
      </c>
      <c r="D53" s="65">
        <v>911</v>
      </c>
      <c r="E53" s="70">
        <v>0.01934429014311802</v>
      </c>
      <c r="F53" s="65">
        <v>341</v>
      </c>
      <c r="G53" s="70">
        <v>0.008051187609198658</v>
      </c>
      <c r="H53" s="92">
        <v>1.6715542521994133</v>
      </c>
      <c r="I53" s="93">
        <v>27</v>
      </c>
      <c r="J53" s="65">
        <v>529</v>
      </c>
      <c r="K53" s="94">
        <v>0.722117202268431</v>
      </c>
      <c r="L53" s="95">
        <v>15</v>
      </c>
      <c r="O53" s="90">
        <v>7</v>
      </c>
      <c r="P53" s="91" t="s">
        <v>64</v>
      </c>
      <c r="Q53" s="65">
        <v>5893</v>
      </c>
      <c r="R53" s="70">
        <v>0.025261271765502698</v>
      </c>
      <c r="S53" s="65">
        <v>3380</v>
      </c>
      <c r="T53" s="70">
        <v>0.014892820162587297</v>
      </c>
      <c r="U53" s="68">
        <v>0.743491124260355</v>
      </c>
      <c r="V53" s="95">
        <v>8</v>
      </c>
    </row>
    <row r="54" spans="2:22" ht="15">
      <c r="B54" s="90">
        <v>8</v>
      </c>
      <c r="C54" s="91" t="s">
        <v>47</v>
      </c>
      <c r="D54" s="65">
        <v>864</v>
      </c>
      <c r="E54" s="70">
        <v>0.01834628615110205</v>
      </c>
      <c r="F54" s="65">
        <v>649</v>
      </c>
      <c r="G54" s="70">
        <v>0.01532322803041035</v>
      </c>
      <c r="H54" s="92">
        <v>0.3312788906009245</v>
      </c>
      <c r="I54" s="93">
        <v>6</v>
      </c>
      <c r="J54" s="65">
        <v>707</v>
      </c>
      <c r="K54" s="94">
        <v>0.22206506364922207</v>
      </c>
      <c r="L54" s="95">
        <v>3</v>
      </c>
      <c r="O54" s="90">
        <v>8</v>
      </c>
      <c r="P54" s="91" t="s">
        <v>48</v>
      </c>
      <c r="Q54" s="65">
        <v>4335</v>
      </c>
      <c r="R54" s="70">
        <v>0.01858265961368644</v>
      </c>
      <c r="S54" s="65">
        <v>5056</v>
      </c>
      <c r="T54" s="70">
        <v>0.022277544006521117</v>
      </c>
      <c r="U54" s="68">
        <v>-0.14260284810126578</v>
      </c>
      <c r="V54" s="95">
        <v>-1</v>
      </c>
    </row>
    <row r="55" spans="2:22" ht="15">
      <c r="B55" s="90">
        <v>9</v>
      </c>
      <c r="C55" s="91" t="s">
        <v>46</v>
      </c>
      <c r="D55" s="65">
        <v>790</v>
      </c>
      <c r="E55" s="70">
        <v>0.016774960716864143</v>
      </c>
      <c r="F55" s="65">
        <v>966</v>
      </c>
      <c r="G55" s="70">
        <v>0.022807763139254852</v>
      </c>
      <c r="H55" s="92">
        <v>-0.18219461697722572</v>
      </c>
      <c r="I55" s="93">
        <v>-4</v>
      </c>
      <c r="J55" s="65">
        <v>1115</v>
      </c>
      <c r="K55" s="94">
        <v>-0.29147982062780264</v>
      </c>
      <c r="L55" s="95">
        <v>-3</v>
      </c>
      <c r="O55" s="90">
        <v>9</v>
      </c>
      <c r="P55" s="91" t="s">
        <v>54</v>
      </c>
      <c r="Q55" s="65">
        <v>4050</v>
      </c>
      <c r="R55" s="70">
        <v>0.017360962268842</v>
      </c>
      <c r="S55" s="65">
        <v>4169</v>
      </c>
      <c r="T55" s="70">
        <v>0.018369280253794806</v>
      </c>
      <c r="U55" s="68">
        <v>-0.028544015351403162</v>
      </c>
      <c r="V55" s="95">
        <v>-1</v>
      </c>
    </row>
    <row r="56" spans="2:22" ht="15">
      <c r="B56" s="102">
        <v>10</v>
      </c>
      <c r="C56" s="96" t="s">
        <v>48</v>
      </c>
      <c r="D56" s="73">
        <v>737</v>
      </c>
      <c r="E56" s="78">
        <v>0.01564955195990997</v>
      </c>
      <c r="F56" s="73">
        <v>965</v>
      </c>
      <c r="G56" s="78">
        <v>0.022784152618406762</v>
      </c>
      <c r="H56" s="97">
        <v>-0.23626943005181344</v>
      </c>
      <c r="I56" s="98">
        <v>-4</v>
      </c>
      <c r="J56" s="73">
        <v>858</v>
      </c>
      <c r="K56" s="99">
        <v>-0.14102564102564108</v>
      </c>
      <c r="L56" s="100">
        <v>-1</v>
      </c>
      <c r="O56" s="102">
        <v>10</v>
      </c>
      <c r="P56" s="96" t="s">
        <v>40</v>
      </c>
      <c r="Q56" s="73">
        <v>4049</v>
      </c>
      <c r="R56" s="78">
        <v>0.017356675611491672</v>
      </c>
      <c r="S56" s="73">
        <v>5604</v>
      </c>
      <c r="T56" s="78">
        <v>0.024692119583177283</v>
      </c>
      <c r="U56" s="76">
        <v>-0.2774803711634547</v>
      </c>
      <c r="V56" s="100">
        <v>-4</v>
      </c>
    </row>
    <row r="57" spans="2:22" ht="15">
      <c r="B57" s="101">
        <v>11</v>
      </c>
      <c r="C57" s="85" t="s">
        <v>70</v>
      </c>
      <c r="D57" s="57">
        <v>701</v>
      </c>
      <c r="E57" s="62">
        <v>0.014885123370280716</v>
      </c>
      <c r="F57" s="57">
        <v>680</v>
      </c>
      <c r="G57" s="62">
        <v>0.01605515417670114</v>
      </c>
      <c r="H57" s="86">
        <v>0.03088235294117636</v>
      </c>
      <c r="I57" s="87">
        <v>1</v>
      </c>
      <c r="J57" s="57">
        <v>600</v>
      </c>
      <c r="K57" s="88">
        <v>0.16833333333333322</v>
      </c>
      <c r="L57" s="89">
        <v>6</v>
      </c>
      <c r="O57" s="101">
        <v>11</v>
      </c>
      <c r="P57" s="85" t="s">
        <v>70</v>
      </c>
      <c r="Q57" s="57">
        <v>4019</v>
      </c>
      <c r="R57" s="62">
        <v>0.017228075890981732</v>
      </c>
      <c r="S57" s="57">
        <v>3755</v>
      </c>
      <c r="T57" s="62">
        <v>0.01654513009186843</v>
      </c>
      <c r="U57" s="60">
        <v>0.07030625832223691</v>
      </c>
      <c r="V57" s="89">
        <v>0</v>
      </c>
    </row>
    <row r="58" spans="2:22" ht="15">
      <c r="B58" s="90">
        <v>12</v>
      </c>
      <c r="C58" s="91" t="s">
        <v>43</v>
      </c>
      <c r="D58" s="65">
        <v>671</v>
      </c>
      <c r="E58" s="70">
        <v>0.014248099545589673</v>
      </c>
      <c r="F58" s="65">
        <v>697</v>
      </c>
      <c r="G58" s="70">
        <v>0.016456533031118666</v>
      </c>
      <c r="H58" s="92">
        <v>-0.0373027259684362</v>
      </c>
      <c r="I58" s="93">
        <v>-1</v>
      </c>
      <c r="J58" s="65">
        <v>611</v>
      </c>
      <c r="K58" s="94">
        <v>0.09819967266775786</v>
      </c>
      <c r="L58" s="95">
        <v>2</v>
      </c>
      <c r="O58" s="90">
        <v>12</v>
      </c>
      <c r="P58" s="91" t="s">
        <v>47</v>
      </c>
      <c r="Q58" s="65">
        <v>3834</v>
      </c>
      <c r="R58" s="70">
        <v>0.01643504428117043</v>
      </c>
      <c r="S58" s="65">
        <v>3677</v>
      </c>
      <c r="T58" s="70">
        <v>0.016201449626577956</v>
      </c>
      <c r="U58" s="68">
        <v>0.042697851509382545</v>
      </c>
      <c r="V58" s="95">
        <v>0</v>
      </c>
    </row>
    <row r="59" spans="2:22" ht="15">
      <c r="B59" s="90">
        <v>13</v>
      </c>
      <c r="C59" s="91" t="s">
        <v>135</v>
      </c>
      <c r="D59" s="65">
        <v>639</v>
      </c>
      <c r="E59" s="70">
        <v>0.013568607465919225</v>
      </c>
      <c r="F59" s="65">
        <v>595</v>
      </c>
      <c r="G59" s="70">
        <v>0.014048259904613496</v>
      </c>
      <c r="H59" s="92">
        <v>0.07394957983193273</v>
      </c>
      <c r="I59" s="93">
        <v>4</v>
      </c>
      <c r="J59" s="65">
        <v>402</v>
      </c>
      <c r="K59" s="94">
        <v>0.5895522388059702</v>
      </c>
      <c r="L59" s="95">
        <v>18</v>
      </c>
      <c r="O59" s="90">
        <v>13</v>
      </c>
      <c r="P59" s="91" t="s">
        <v>80</v>
      </c>
      <c r="Q59" s="65">
        <v>3562</v>
      </c>
      <c r="R59" s="70">
        <v>0.015269073481880299</v>
      </c>
      <c r="S59" s="65">
        <v>3322</v>
      </c>
      <c r="T59" s="70">
        <v>0.014637262893525148</v>
      </c>
      <c r="U59" s="68">
        <v>0.07224563515954241</v>
      </c>
      <c r="V59" s="95">
        <v>3</v>
      </c>
    </row>
    <row r="60" spans="2:22" ht="15">
      <c r="B60" s="90">
        <v>14</v>
      </c>
      <c r="C60" s="91" t="s">
        <v>49</v>
      </c>
      <c r="D60" s="65">
        <v>634</v>
      </c>
      <c r="E60" s="70">
        <v>0.013462436828470719</v>
      </c>
      <c r="F60" s="65">
        <v>477</v>
      </c>
      <c r="G60" s="70">
        <v>0.011262218444538886</v>
      </c>
      <c r="H60" s="92">
        <v>0.329140461215933</v>
      </c>
      <c r="I60" s="93">
        <v>10</v>
      </c>
      <c r="J60" s="65">
        <v>465</v>
      </c>
      <c r="K60" s="94">
        <v>0.36344086021505384</v>
      </c>
      <c r="L60" s="95">
        <v>13</v>
      </c>
      <c r="O60" s="90">
        <v>14</v>
      </c>
      <c r="P60" s="91" t="s">
        <v>85</v>
      </c>
      <c r="Q60" s="65">
        <v>3552</v>
      </c>
      <c r="R60" s="70">
        <v>0.015226206908376986</v>
      </c>
      <c r="S60" s="65">
        <v>2941</v>
      </c>
      <c r="T60" s="70">
        <v>0.012958516005375516</v>
      </c>
      <c r="U60" s="68">
        <v>0.2077524651479088</v>
      </c>
      <c r="V60" s="95">
        <v>4</v>
      </c>
    </row>
    <row r="61" spans="2:22" ht="15">
      <c r="B61" s="102">
        <v>15</v>
      </c>
      <c r="C61" s="96" t="s">
        <v>80</v>
      </c>
      <c r="D61" s="73">
        <v>632</v>
      </c>
      <c r="E61" s="78">
        <v>0.013419968573491316</v>
      </c>
      <c r="F61" s="73">
        <v>673</v>
      </c>
      <c r="G61" s="78">
        <v>0.015889880530764507</v>
      </c>
      <c r="H61" s="97">
        <v>-0.06092124814264488</v>
      </c>
      <c r="I61" s="98">
        <v>-2</v>
      </c>
      <c r="J61" s="73">
        <v>776</v>
      </c>
      <c r="K61" s="99">
        <v>-0.18556701030927836</v>
      </c>
      <c r="L61" s="100">
        <v>-5</v>
      </c>
      <c r="O61" s="102">
        <v>15</v>
      </c>
      <c r="P61" s="96" t="s">
        <v>66</v>
      </c>
      <c r="Q61" s="73">
        <v>3549</v>
      </c>
      <c r="R61" s="78">
        <v>0.015213346936325992</v>
      </c>
      <c r="S61" s="73">
        <v>3199</v>
      </c>
      <c r="T61" s="78">
        <v>0.014095305236720935</v>
      </c>
      <c r="U61" s="76">
        <v>0.10940919037199115</v>
      </c>
      <c r="V61" s="100">
        <v>2</v>
      </c>
    </row>
    <row r="62" spans="2:22" ht="15">
      <c r="B62" s="101">
        <v>16</v>
      </c>
      <c r="C62" s="85" t="s">
        <v>103</v>
      </c>
      <c r="D62" s="57">
        <v>629</v>
      </c>
      <c r="E62" s="62">
        <v>0.01335626619102221</v>
      </c>
      <c r="F62" s="57">
        <v>468</v>
      </c>
      <c r="G62" s="62">
        <v>0.011049723756906077</v>
      </c>
      <c r="H62" s="86">
        <v>0.3440170940170941</v>
      </c>
      <c r="I62" s="87">
        <v>10</v>
      </c>
      <c r="J62" s="57">
        <v>607</v>
      </c>
      <c r="K62" s="88">
        <v>0.036243822075782584</v>
      </c>
      <c r="L62" s="89">
        <v>-1</v>
      </c>
      <c r="O62" s="101">
        <v>16</v>
      </c>
      <c r="P62" s="85" t="s">
        <v>55</v>
      </c>
      <c r="Q62" s="57">
        <v>3227</v>
      </c>
      <c r="R62" s="62">
        <v>0.013833043269519294</v>
      </c>
      <c r="S62" s="57">
        <v>3593</v>
      </c>
      <c r="T62" s="62">
        <v>0.01583133220241898</v>
      </c>
      <c r="U62" s="60">
        <v>-0.10186473698858889</v>
      </c>
      <c r="V62" s="89">
        <v>-3</v>
      </c>
    </row>
    <row r="63" spans="2:22" ht="15">
      <c r="B63" s="90">
        <v>17</v>
      </c>
      <c r="C63" s="91" t="s">
        <v>57</v>
      </c>
      <c r="D63" s="65">
        <v>617</v>
      </c>
      <c r="E63" s="70">
        <v>0.013101456661145794</v>
      </c>
      <c r="F63" s="65">
        <v>537</v>
      </c>
      <c r="G63" s="70">
        <v>0.012678849695424281</v>
      </c>
      <c r="H63" s="92">
        <v>0.14897579143389206</v>
      </c>
      <c r="I63" s="93">
        <v>2</v>
      </c>
      <c r="J63" s="65">
        <v>586</v>
      </c>
      <c r="K63" s="94">
        <v>0.05290102389078499</v>
      </c>
      <c r="L63" s="95">
        <v>2</v>
      </c>
      <c r="O63" s="90">
        <v>17</v>
      </c>
      <c r="P63" s="91" t="s">
        <v>49</v>
      </c>
      <c r="Q63" s="65">
        <v>3219</v>
      </c>
      <c r="R63" s="70">
        <v>0.013798750010716643</v>
      </c>
      <c r="S63" s="65">
        <v>2774</v>
      </c>
      <c r="T63" s="70">
        <v>0.012222687316868984</v>
      </c>
      <c r="U63" s="68">
        <v>0.1604181687094448</v>
      </c>
      <c r="V63" s="95">
        <v>3</v>
      </c>
    </row>
    <row r="64" spans="2:22" ht="15">
      <c r="B64" s="90">
        <v>18</v>
      </c>
      <c r="C64" s="91" t="s">
        <v>55</v>
      </c>
      <c r="D64" s="65">
        <v>613</v>
      </c>
      <c r="E64" s="70">
        <v>0.013016520151186988</v>
      </c>
      <c r="F64" s="65">
        <v>640</v>
      </c>
      <c r="G64" s="70">
        <v>0.015110733342777542</v>
      </c>
      <c r="H64" s="92">
        <v>-0.042187500000000044</v>
      </c>
      <c r="I64" s="93">
        <v>-2</v>
      </c>
      <c r="J64" s="65">
        <v>527</v>
      </c>
      <c r="K64" s="94">
        <v>0.1631878557874762</v>
      </c>
      <c r="L64" s="95">
        <v>5</v>
      </c>
      <c r="O64" s="90">
        <v>18</v>
      </c>
      <c r="P64" s="91" t="s">
        <v>81</v>
      </c>
      <c r="Q64" s="65">
        <v>3205</v>
      </c>
      <c r="R64" s="70">
        <v>0.013738736807812004</v>
      </c>
      <c r="S64" s="65">
        <v>2567</v>
      </c>
      <c r="T64" s="70">
        <v>0.011310612235905796</v>
      </c>
      <c r="U64" s="68">
        <v>0.2485391507596415</v>
      </c>
      <c r="V64" s="95">
        <v>5</v>
      </c>
    </row>
    <row r="65" spans="2:22" ht="15">
      <c r="B65" s="90">
        <v>19</v>
      </c>
      <c r="C65" s="91" t="s">
        <v>121</v>
      </c>
      <c r="D65" s="65">
        <v>601</v>
      </c>
      <c r="E65" s="70">
        <v>0.01276171062131057</v>
      </c>
      <c r="F65" s="65">
        <v>396</v>
      </c>
      <c r="G65" s="70">
        <v>0.009349766255843604</v>
      </c>
      <c r="H65" s="92">
        <v>0.5176767676767677</v>
      </c>
      <c r="I65" s="93">
        <v>11</v>
      </c>
      <c r="J65" s="65">
        <v>512</v>
      </c>
      <c r="K65" s="94">
        <v>0.173828125</v>
      </c>
      <c r="L65" s="95">
        <v>6</v>
      </c>
      <c r="O65" s="90">
        <v>19</v>
      </c>
      <c r="P65" s="91" t="s">
        <v>43</v>
      </c>
      <c r="Q65" s="65">
        <v>3154</v>
      </c>
      <c r="R65" s="70">
        <v>0.013520117282945105</v>
      </c>
      <c r="S65" s="65">
        <v>3557</v>
      </c>
      <c r="T65" s="70">
        <v>0.015672710449207993</v>
      </c>
      <c r="U65" s="68">
        <v>-0.11329772280011241</v>
      </c>
      <c r="V65" s="95">
        <v>-5</v>
      </c>
    </row>
    <row r="66" spans="2:22" ht="15">
      <c r="B66" s="102">
        <v>20</v>
      </c>
      <c r="C66" s="96" t="s">
        <v>81</v>
      </c>
      <c r="D66" s="73">
        <v>598</v>
      </c>
      <c r="E66" s="78">
        <v>0.012698008238841466</v>
      </c>
      <c r="F66" s="73">
        <v>482</v>
      </c>
      <c r="G66" s="78">
        <v>0.011380271048779336</v>
      </c>
      <c r="H66" s="97">
        <v>0.2406639004149378</v>
      </c>
      <c r="I66" s="98">
        <v>3</v>
      </c>
      <c r="J66" s="73">
        <v>606</v>
      </c>
      <c r="K66" s="99">
        <v>-0.01320132013201325</v>
      </c>
      <c r="L66" s="100">
        <v>-4</v>
      </c>
      <c r="O66" s="102">
        <v>20</v>
      </c>
      <c r="P66" s="96" t="s">
        <v>57</v>
      </c>
      <c r="Q66" s="73">
        <v>3056</v>
      </c>
      <c r="R66" s="78">
        <v>0.013100024862612632</v>
      </c>
      <c r="S66" s="73">
        <v>4099</v>
      </c>
      <c r="T66" s="78">
        <v>0.01806084906699566</v>
      </c>
      <c r="U66" s="76">
        <v>-0.25445230544035136</v>
      </c>
      <c r="V66" s="100">
        <v>-11</v>
      </c>
    </row>
    <row r="67" spans="2:22" ht="15">
      <c r="B67" s="134" t="s">
        <v>53</v>
      </c>
      <c r="C67" s="135"/>
      <c r="D67" s="26">
        <f>SUM(D47:D66)</f>
        <v>18731</v>
      </c>
      <c r="E67" s="6">
        <f>D67/D69</f>
        <v>0.39773644200959785</v>
      </c>
      <c r="F67" s="26">
        <f>SUM(F47:F66)</f>
        <v>15031</v>
      </c>
      <c r="G67" s="6">
        <f>F67/F69</f>
        <v>0.3548897388676394</v>
      </c>
      <c r="H67" s="17">
        <f>D67/F67-1</f>
        <v>0.2461579402568026</v>
      </c>
      <c r="I67" s="25"/>
      <c r="J67" s="26">
        <f>SUM(J47:J66)</f>
        <v>17173</v>
      </c>
      <c r="K67" s="18">
        <f>E67/J67-1</f>
        <v>-0.9999768394315489</v>
      </c>
      <c r="L67" s="19"/>
      <c r="O67" s="134" t="s">
        <v>53</v>
      </c>
      <c r="P67" s="135"/>
      <c r="Q67" s="26">
        <f>SUM(Q47:Q66)</f>
        <v>93944</v>
      </c>
      <c r="R67" s="6">
        <f>Q67/Q69</f>
        <v>0.40270573811952914</v>
      </c>
      <c r="S67" s="26">
        <f>SUM(S47:S66)</f>
        <v>92393</v>
      </c>
      <c r="T67" s="6">
        <f>S67/S69</f>
        <v>0.40709832345619174</v>
      </c>
      <c r="U67" s="17">
        <f>Q67/S67-1</f>
        <v>0.016786986027079953</v>
      </c>
      <c r="V67" s="27"/>
    </row>
    <row r="68" spans="2:22" ht="15">
      <c r="B68" s="134" t="s">
        <v>12</v>
      </c>
      <c r="C68" s="135"/>
      <c r="D68" s="26">
        <f>D69-SUM(D47:D66)</f>
        <v>28363</v>
      </c>
      <c r="E68" s="6">
        <f>D68/D69</f>
        <v>0.6022635579904022</v>
      </c>
      <c r="F68" s="26">
        <f>F69-SUM(F47:F66)</f>
        <v>27323</v>
      </c>
      <c r="G68" s="6">
        <f>F68/F69</f>
        <v>0.6451102611323606</v>
      </c>
      <c r="H68" s="17">
        <f>D68/F68-1</f>
        <v>0.038063170222889076</v>
      </c>
      <c r="I68" s="3"/>
      <c r="J68" s="26">
        <f>J69-SUM(J47:J66)</f>
        <v>29206</v>
      </c>
      <c r="K68" s="18">
        <f>E68/J68-1</f>
        <v>-0.9999793787729238</v>
      </c>
      <c r="L68" s="19"/>
      <c r="O68" s="134" t="s">
        <v>12</v>
      </c>
      <c r="P68" s="135"/>
      <c r="Q68" s="26">
        <f>Q69-SUM(Q47:Q66)</f>
        <v>139338</v>
      </c>
      <c r="R68" s="6">
        <f>Q68/Q69</f>
        <v>0.5972942618804709</v>
      </c>
      <c r="S68" s="26">
        <f>S69-SUM(S47:S66)</f>
        <v>134562</v>
      </c>
      <c r="T68" s="6">
        <f>S68/S69</f>
        <v>0.5929016765438082</v>
      </c>
      <c r="U68" s="17">
        <f>Q68/S68-1</f>
        <v>0.03549293262585285</v>
      </c>
      <c r="V68" s="28"/>
    </row>
    <row r="69" spans="2:22" ht="15">
      <c r="B69" s="130" t="s">
        <v>38</v>
      </c>
      <c r="C69" s="131"/>
      <c r="D69" s="24">
        <v>47094</v>
      </c>
      <c r="E69" s="103">
        <v>1</v>
      </c>
      <c r="F69" s="24">
        <v>42354</v>
      </c>
      <c r="G69" s="103">
        <v>1</v>
      </c>
      <c r="H69" s="20">
        <v>0.11191386881994614</v>
      </c>
      <c r="I69" s="20"/>
      <c r="J69" s="24">
        <v>46379</v>
      </c>
      <c r="K69" s="49">
        <v>0.015416460035792001</v>
      </c>
      <c r="L69" s="104"/>
      <c r="M69" s="14"/>
      <c r="O69" s="130" t="s">
        <v>38</v>
      </c>
      <c r="P69" s="131"/>
      <c r="Q69" s="24">
        <v>233282</v>
      </c>
      <c r="R69" s="103">
        <v>1</v>
      </c>
      <c r="S69" s="24">
        <v>226955</v>
      </c>
      <c r="T69" s="103">
        <v>1</v>
      </c>
      <c r="U69" s="29">
        <v>0.027877773126831373</v>
      </c>
      <c r="V69" s="104"/>
    </row>
    <row r="70" spans="2:15" ht="15">
      <c r="B70" t="s">
        <v>111</v>
      </c>
      <c r="O70" t="s">
        <v>111</v>
      </c>
    </row>
    <row r="71" spans="2:15" ht="15">
      <c r="B71" s="9" t="s">
        <v>113</v>
      </c>
      <c r="O71" s="9" t="s">
        <v>113</v>
      </c>
    </row>
  </sheetData>
  <sheetProtection/>
  <mergeCells count="67">
    <mergeCell ref="B2:O2"/>
    <mergeCell ref="B3:O3"/>
    <mergeCell ref="D6:H6"/>
    <mergeCell ref="D7:E8"/>
    <mergeCell ref="F7:G8"/>
    <mergeCell ref="C8:C10"/>
    <mergeCell ref="H9:H10"/>
    <mergeCell ref="O9:O10"/>
    <mergeCell ref="J9:J10"/>
    <mergeCell ref="H7:H8"/>
    <mergeCell ref="D41:I41"/>
    <mergeCell ref="B41:B43"/>
    <mergeCell ref="C41:C43"/>
    <mergeCell ref="B44:B46"/>
    <mergeCell ref="I45:I46"/>
    <mergeCell ref="K43:K44"/>
    <mergeCell ref="J42:L42"/>
    <mergeCell ref="J41:L41"/>
    <mergeCell ref="L43:L44"/>
    <mergeCell ref="L45:L46"/>
    <mergeCell ref="B33:C33"/>
    <mergeCell ref="F43:G44"/>
    <mergeCell ref="J43:J44"/>
    <mergeCell ref="K45:K46"/>
    <mergeCell ref="D42:I42"/>
    <mergeCell ref="D43:E44"/>
    <mergeCell ref="C44:C46"/>
    <mergeCell ref="H45:H46"/>
    <mergeCell ref="B38:L38"/>
    <mergeCell ref="B39:L39"/>
    <mergeCell ref="O7:O8"/>
    <mergeCell ref="B5:B7"/>
    <mergeCell ref="C5:C7"/>
    <mergeCell ref="B8:B10"/>
    <mergeCell ref="D5:H5"/>
    <mergeCell ref="I5:J5"/>
    <mergeCell ref="K5:O5"/>
    <mergeCell ref="U43:U44"/>
    <mergeCell ref="B31:C31"/>
    <mergeCell ref="B32:C32"/>
    <mergeCell ref="Q42:V42"/>
    <mergeCell ref="I6:J6"/>
    <mergeCell ref="K6:O6"/>
    <mergeCell ref="I7:I8"/>
    <mergeCell ref="J7:J8"/>
    <mergeCell ref="K7:L8"/>
    <mergeCell ref="M7:N8"/>
    <mergeCell ref="O69:P69"/>
    <mergeCell ref="O38:V38"/>
    <mergeCell ref="O39:V39"/>
    <mergeCell ref="V43:V44"/>
    <mergeCell ref="O41:O43"/>
    <mergeCell ref="P41:P43"/>
    <mergeCell ref="Q41:V41"/>
    <mergeCell ref="O44:O46"/>
    <mergeCell ref="Q43:R44"/>
    <mergeCell ref="S43:T44"/>
    <mergeCell ref="V45:V46"/>
    <mergeCell ref="B69:C69"/>
    <mergeCell ref="I43:I44"/>
    <mergeCell ref="B67:C67"/>
    <mergeCell ref="B68:C68"/>
    <mergeCell ref="H43:H44"/>
    <mergeCell ref="U45:U46"/>
    <mergeCell ref="P44:P46"/>
    <mergeCell ref="O67:P67"/>
    <mergeCell ref="O68:P68"/>
  </mergeCells>
  <conditionalFormatting sqref="H32 J32 O32">
    <cfRule type="cellIs" priority="1410" dxfId="146" operator="lessThan">
      <formula>0</formula>
    </cfRule>
  </conditionalFormatting>
  <conditionalFormatting sqref="H31 O31">
    <cfRule type="cellIs" priority="1370" dxfId="146" operator="lessThan">
      <formula>0</formula>
    </cfRule>
  </conditionalFormatting>
  <conditionalFormatting sqref="K68">
    <cfRule type="cellIs" priority="546" dxfId="146" operator="lessThan">
      <formula>0</formula>
    </cfRule>
  </conditionalFormatting>
  <conditionalFormatting sqref="H68 J68">
    <cfRule type="cellIs" priority="547" dxfId="146" operator="lessThan">
      <formula>0</formula>
    </cfRule>
  </conditionalFormatting>
  <conditionalFormatting sqref="K67">
    <cfRule type="cellIs" priority="544" dxfId="146" operator="lessThan">
      <formula>0</formula>
    </cfRule>
  </conditionalFormatting>
  <conditionalFormatting sqref="H67 J67">
    <cfRule type="cellIs" priority="545" dxfId="146" operator="lessThan">
      <formula>0</formula>
    </cfRule>
  </conditionalFormatting>
  <conditionalFormatting sqref="L68">
    <cfRule type="cellIs" priority="542" dxfId="146" operator="lessThan">
      <formula>0</formula>
    </cfRule>
  </conditionalFormatting>
  <conditionalFormatting sqref="K68">
    <cfRule type="cellIs" priority="543" dxfId="146" operator="lessThan">
      <formula>0</formula>
    </cfRule>
  </conditionalFormatting>
  <conditionalFormatting sqref="L67">
    <cfRule type="cellIs" priority="540" dxfId="146" operator="lessThan">
      <formula>0</formula>
    </cfRule>
  </conditionalFormatting>
  <conditionalFormatting sqref="K67">
    <cfRule type="cellIs" priority="541" dxfId="146" operator="lessThan">
      <formula>0</formula>
    </cfRule>
  </conditionalFormatting>
  <conditionalFormatting sqref="V67">
    <cfRule type="cellIs" priority="537" dxfId="146" operator="lessThan">
      <formula>0</formula>
    </cfRule>
    <cfRule type="cellIs" priority="538" dxfId="147" operator="equal">
      <formula>0</formula>
    </cfRule>
    <cfRule type="cellIs" priority="539" dxfId="148" operator="greaterThan">
      <formula>0</formula>
    </cfRule>
  </conditionalFormatting>
  <conditionalFormatting sqref="V68">
    <cfRule type="cellIs" priority="536" dxfId="146" operator="lessThan">
      <formula>0</formula>
    </cfRule>
  </conditionalFormatting>
  <conditionalFormatting sqref="U68">
    <cfRule type="cellIs" priority="535" dxfId="146" operator="lessThan">
      <formula>0</formula>
    </cfRule>
  </conditionalFormatting>
  <conditionalFormatting sqref="U67">
    <cfRule type="cellIs" priority="534" dxfId="146" operator="lessThan">
      <formula>0</formula>
    </cfRule>
  </conditionalFormatting>
  <conditionalFormatting sqref="H11:H15 J11:J15 O11:O15">
    <cfRule type="cellIs" priority="22" dxfId="146" operator="lessThan">
      <formula>0</formula>
    </cfRule>
  </conditionalFormatting>
  <conditionalFormatting sqref="H16:H30 J16:J30 O16:O30">
    <cfRule type="cellIs" priority="21" dxfId="146" operator="lessThan">
      <formula>0</formula>
    </cfRule>
  </conditionalFormatting>
  <conditionalFormatting sqref="D11:E30 G11:J30 L11:L30 N11:O30">
    <cfRule type="cellIs" priority="20" dxfId="149" operator="equal">
      <formula>0</formula>
    </cfRule>
  </conditionalFormatting>
  <conditionalFormatting sqref="F11:F30">
    <cfRule type="cellIs" priority="19" dxfId="149" operator="equal">
      <formula>0</formula>
    </cfRule>
  </conditionalFormatting>
  <conditionalFormatting sqref="K11:K30">
    <cfRule type="cellIs" priority="18" dxfId="149" operator="equal">
      <formula>0</formula>
    </cfRule>
  </conditionalFormatting>
  <conditionalFormatting sqref="M11:M30">
    <cfRule type="cellIs" priority="17" dxfId="149" operator="equal">
      <formula>0</formula>
    </cfRule>
  </conditionalFormatting>
  <conditionalFormatting sqref="O33 J33 H33">
    <cfRule type="cellIs" priority="16" dxfId="146" operator="lessThan">
      <formula>0</formula>
    </cfRule>
  </conditionalFormatting>
  <conditionalFormatting sqref="K47:K66 H47:H66">
    <cfRule type="cellIs" priority="15" dxfId="146" operator="lessThan">
      <formula>0</formula>
    </cfRule>
  </conditionalFormatting>
  <conditionalFormatting sqref="L47:L66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I47:I66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H69:I69 K69">
    <cfRule type="cellIs" priority="8" dxfId="146" operator="lessThan">
      <formula>0</formula>
    </cfRule>
  </conditionalFormatting>
  <conditionalFormatting sqref="L69">
    <cfRule type="cellIs" priority="7" dxfId="146" operator="lessThan">
      <formula>0</formula>
    </cfRule>
  </conditionalFormatting>
  <conditionalFormatting sqref="U47:U66">
    <cfRule type="cellIs" priority="6" dxfId="146" operator="lessThan">
      <formula>0</formula>
    </cfRule>
  </conditionalFormatting>
  <conditionalFormatting sqref="V47:V66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U69">
    <cfRule type="cellIs" priority="2" dxfId="146" operator="lessThan">
      <formula>0</formula>
    </cfRule>
  </conditionalFormatting>
  <conditionalFormatting sqref="V69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19">
      <selection activeCell="A39" sqref="A39:K40"/>
    </sheetView>
  </sheetViews>
  <sheetFormatPr defaultColWidth="9.140625" defaultRowHeight="15"/>
  <cols>
    <col min="1" max="1" width="8.140625" style="0" customWidth="1"/>
    <col min="2" max="2" width="23.00390625" style="0" customWidth="1"/>
    <col min="3" max="11" width="10.57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53"/>
      <c r="K1" s="54"/>
      <c r="O1" s="52"/>
      <c r="U1" s="54">
        <v>43621</v>
      </c>
    </row>
    <row r="2" spans="1:21" ht="14.25" customHeight="1">
      <c r="A2" s="142" t="s">
        <v>140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"/>
      <c r="M2" s="21"/>
      <c r="N2" s="142" t="s">
        <v>97</v>
      </c>
      <c r="O2" s="142"/>
      <c r="P2" s="142"/>
      <c r="Q2" s="142"/>
      <c r="R2" s="142"/>
      <c r="S2" s="142"/>
      <c r="T2" s="142"/>
      <c r="U2" s="142"/>
    </row>
    <row r="3" spans="1:21" ht="14.25" customHeight="1">
      <c r="A3" s="143" t="s">
        <v>141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"/>
      <c r="M3" s="21"/>
      <c r="N3" s="143" t="s">
        <v>98</v>
      </c>
      <c r="O3" s="143"/>
      <c r="P3" s="143"/>
      <c r="Q3" s="143"/>
      <c r="R3" s="143"/>
      <c r="S3" s="143"/>
      <c r="T3" s="143"/>
      <c r="U3" s="143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119"/>
      <c r="K4" s="82" t="s">
        <v>4</v>
      </c>
      <c r="L4" s="14"/>
      <c r="M4" s="14"/>
      <c r="N4" s="15"/>
      <c r="O4" s="15"/>
      <c r="P4" s="15"/>
      <c r="Q4" s="15"/>
      <c r="R4" s="15"/>
      <c r="S4" s="15"/>
      <c r="T4" s="81"/>
      <c r="U4" s="82" t="s">
        <v>4</v>
      </c>
    </row>
    <row r="5" spans="1:21" ht="14.25" customHeight="1">
      <c r="A5" s="146" t="s">
        <v>0</v>
      </c>
      <c r="B5" s="146" t="s">
        <v>1</v>
      </c>
      <c r="C5" s="148" t="s">
        <v>129</v>
      </c>
      <c r="D5" s="149"/>
      <c r="E5" s="149"/>
      <c r="F5" s="149"/>
      <c r="G5" s="149"/>
      <c r="H5" s="150"/>
      <c r="I5" s="148" t="s">
        <v>116</v>
      </c>
      <c r="J5" s="149"/>
      <c r="K5" s="150"/>
      <c r="L5" s="14"/>
      <c r="M5" s="14"/>
      <c r="N5" s="146" t="s">
        <v>0</v>
      </c>
      <c r="O5" s="146" t="s">
        <v>1</v>
      </c>
      <c r="P5" s="148" t="s">
        <v>130</v>
      </c>
      <c r="Q5" s="149"/>
      <c r="R5" s="149"/>
      <c r="S5" s="149"/>
      <c r="T5" s="149"/>
      <c r="U5" s="150"/>
    </row>
    <row r="6" spans="1:21" ht="14.25" customHeight="1">
      <c r="A6" s="147"/>
      <c r="B6" s="147"/>
      <c r="C6" s="178" t="s">
        <v>131</v>
      </c>
      <c r="D6" s="179"/>
      <c r="E6" s="179"/>
      <c r="F6" s="179"/>
      <c r="G6" s="179"/>
      <c r="H6" s="180"/>
      <c r="I6" s="155" t="s">
        <v>117</v>
      </c>
      <c r="J6" s="156"/>
      <c r="K6" s="157"/>
      <c r="L6" s="14"/>
      <c r="M6" s="14"/>
      <c r="N6" s="147"/>
      <c r="O6" s="147"/>
      <c r="P6" s="155" t="s">
        <v>132</v>
      </c>
      <c r="Q6" s="156"/>
      <c r="R6" s="156"/>
      <c r="S6" s="156"/>
      <c r="T6" s="156"/>
      <c r="U6" s="157"/>
    </row>
    <row r="7" spans="1:21" ht="14.25" customHeight="1">
      <c r="A7" s="147"/>
      <c r="B7" s="147"/>
      <c r="C7" s="151">
        <v>2019</v>
      </c>
      <c r="D7" s="152"/>
      <c r="E7" s="161">
        <v>2018</v>
      </c>
      <c r="F7" s="152"/>
      <c r="G7" s="136" t="s">
        <v>5</v>
      </c>
      <c r="H7" s="132" t="s">
        <v>61</v>
      </c>
      <c r="I7" s="166">
        <v>2019</v>
      </c>
      <c r="J7" s="133" t="s">
        <v>136</v>
      </c>
      <c r="K7" s="132" t="s">
        <v>137</v>
      </c>
      <c r="L7" s="14"/>
      <c r="M7" s="14"/>
      <c r="N7" s="147"/>
      <c r="O7" s="147"/>
      <c r="P7" s="160">
        <v>2019</v>
      </c>
      <c r="Q7" s="176"/>
      <c r="R7" s="177">
        <v>2018</v>
      </c>
      <c r="S7" s="176"/>
      <c r="T7" s="137" t="s">
        <v>5</v>
      </c>
      <c r="U7" s="144" t="s">
        <v>67</v>
      </c>
    </row>
    <row r="8" spans="1:21" ht="14.25" customHeight="1">
      <c r="A8" s="140" t="s">
        <v>6</v>
      </c>
      <c r="B8" s="140" t="s">
        <v>7</v>
      </c>
      <c r="C8" s="153"/>
      <c r="D8" s="154"/>
      <c r="E8" s="162"/>
      <c r="F8" s="154"/>
      <c r="G8" s="137"/>
      <c r="H8" s="133"/>
      <c r="I8" s="166"/>
      <c r="J8" s="133"/>
      <c r="K8" s="133"/>
      <c r="L8" s="14"/>
      <c r="M8" s="14"/>
      <c r="N8" s="140" t="s">
        <v>6</v>
      </c>
      <c r="O8" s="140" t="s">
        <v>7</v>
      </c>
      <c r="P8" s="153"/>
      <c r="Q8" s="154"/>
      <c r="R8" s="162"/>
      <c r="S8" s="154"/>
      <c r="T8" s="137"/>
      <c r="U8" s="145"/>
    </row>
    <row r="9" spans="1:21" ht="14.25" customHeight="1">
      <c r="A9" s="140"/>
      <c r="B9" s="140"/>
      <c r="C9" s="120" t="s">
        <v>8</v>
      </c>
      <c r="D9" s="83" t="s">
        <v>2</v>
      </c>
      <c r="E9" s="120" t="s">
        <v>8</v>
      </c>
      <c r="F9" s="83" t="s">
        <v>2</v>
      </c>
      <c r="G9" s="138" t="s">
        <v>9</v>
      </c>
      <c r="H9" s="138" t="s">
        <v>62</v>
      </c>
      <c r="I9" s="84" t="s">
        <v>8</v>
      </c>
      <c r="J9" s="167" t="s">
        <v>138</v>
      </c>
      <c r="K9" s="167" t="s">
        <v>139</v>
      </c>
      <c r="L9" s="14"/>
      <c r="M9" s="14"/>
      <c r="N9" s="140"/>
      <c r="O9" s="140"/>
      <c r="P9" s="115" t="s">
        <v>8</v>
      </c>
      <c r="Q9" s="83" t="s">
        <v>2</v>
      </c>
      <c r="R9" s="115" t="s">
        <v>8</v>
      </c>
      <c r="S9" s="83" t="s">
        <v>2</v>
      </c>
      <c r="T9" s="138" t="s">
        <v>9</v>
      </c>
      <c r="U9" s="128" t="s">
        <v>68</v>
      </c>
    </row>
    <row r="10" spans="1:21" ht="14.25" customHeight="1">
      <c r="A10" s="141"/>
      <c r="B10" s="141"/>
      <c r="C10" s="124" t="s">
        <v>10</v>
      </c>
      <c r="D10" s="46" t="s">
        <v>11</v>
      </c>
      <c r="E10" s="124" t="s">
        <v>10</v>
      </c>
      <c r="F10" s="46" t="s">
        <v>11</v>
      </c>
      <c r="G10" s="169"/>
      <c r="H10" s="169"/>
      <c r="I10" s="124" t="s">
        <v>10</v>
      </c>
      <c r="J10" s="168"/>
      <c r="K10" s="168"/>
      <c r="L10" s="14"/>
      <c r="M10" s="14"/>
      <c r="N10" s="141"/>
      <c r="O10" s="141"/>
      <c r="P10" s="113" t="s">
        <v>10</v>
      </c>
      <c r="Q10" s="46" t="s">
        <v>11</v>
      </c>
      <c r="R10" s="113" t="s">
        <v>10</v>
      </c>
      <c r="S10" s="46" t="s">
        <v>11</v>
      </c>
      <c r="T10" s="139"/>
      <c r="U10" s="129"/>
    </row>
    <row r="11" spans="1:21" ht="14.25" customHeight="1">
      <c r="A11" s="55">
        <v>1</v>
      </c>
      <c r="B11" s="85" t="s">
        <v>19</v>
      </c>
      <c r="C11" s="57">
        <v>4316</v>
      </c>
      <c r="D11" s="59">
        <v>0.1275979305247598</v>
      </c>
      <c r="E11" s="57">
        <v>3769</v>
      </c>
      <c r="F11" s="59">
        <v>0.1207509691474706</v>
      </c>
      <c r="G11" s="105">
        <v>0.1451313345715044</v>
      </c>
      <c r="H11" s="87">
        <v>0</v>
      </c>
      <c r="I11" s="57">
        <v>4367</v>
      </c>
      <c r="J11" s="58">
        <v>-0.011678497824593514</v>
      </c>
      <c r="K11" s="89">
        <v>0</v>
      </c>
      <c r="L11" s="14"/>
      <c r="M11" s="14"/>
      <c r="N11" s="55">
        <v>1</v>
      </c>
      <c r="O11" s="85" t="s">
        <v>19</v>
      </c>
      <c r="P11" s="57">
        <v>20670</v>
      </c>
      <c r="Q11" s="59">
        <v>0.13077064208575062</v>
      </c>
      <c r="R11" s="57">
        <v>20534</v>
      </c>
      <c r="S11" s="59">
        <v>0.13231352131553173</v>
      </c>
      <c r="T11" s="108">
        <v>0.006623161585662896</v>
      </c>
      <c r="U11" s="89">
        <v>0</v>
      </c>
    </row>
    <row r="12" spans="1:21" ht="14.25" customHeight="1">
      <c r="A12" s="90">
        <v>2</v>
      </c>
      <c r="B12" s="91" t="s">
        <v>20</v>
      </c>
      <c r="C12" s="65">
        <v>3916</v>
      </c>
      <c r="D12" s="67">
        <v>0.11577235772357723</v>
      </c>
      <c r="E12" s="65">
        <v>3639</v>
      </c>
      <c r="F12" s="67">
        <v>0.1165860378688367</v>
      </c>
      <c r="G12" s="106">
        <v>0.07611981313547678</v>
      </c>
      <c r="H12" s="93">
        <v>0</v>
      </c>
      <c r="I12" s="65">
        <v>3739</v>
      </c>
      <c r="J12" s="66">
        <v>0.047338860657929915</v>
      </c>
      <c r="K12" s="95">
        <v>0</v>
      </c>
      <c r="L12" s="14"/>
      <c r="M12" s="14"/>
      <c r="N12" s="90">
        <v>2</v>
      </c>
      <c r="O12" s="91" t="s">
        <v>20</v>
      </c>
      <c r="P12" s="65">
        <v>18852</v>
      </c>
      <c r="Q12" s="67">
        <v>0.1192688991098486</v>
      </c>
      <c r="R12" s="65">
        <v>18396</v>
      </c>
      <c r="S12" s="67">
        <v>0.11853703799164905</v>
      </c>
      <c r="T12" s="109">
        <v>0.024787997390737226</v>
      </c>
      <c r="U12" s="95">
        <v>0</v>
      </c>
    </row>
    <row r="13" spans="1:21" ht="14.25" customHeight="1">
      <c r="A13" s="63">
        <v>3</v>
      </c>
      <c r="B13" s="91" t="s">
        <v>21</v>
      </c>
      <c r="C13" s="65">
        <v>3619</v>
      </c>
      <c r="D13" s="67">
        <v>0.10699186991869919</v>
      </c>
      <c r="E13" s="65">
        <v>2954</v>
      </c>
      <c r="F13" s="67">
        <v>0.0946400538237273</v>
      </c>
      <c r="G13" s="106">
        <v>0.22511848341232232</v>
      </c>
      <c r="H13" s="93">
        <v>0</v>
      </c>
      <c r="I13" s="65">
        <v>3272</v>
      </c>
      <c r="J13" s="66">
        <v>0.10605134474327627</v>
      </c>
      <c r="K13" s="95">
        <v>0</v>
      </c>
      <c r="L13" s="14"/>
      <c r="M13" s="14"/>
      <c r="N13" s="63">
        <v>3</v>
      </c>
      <c r="O13" s="91" t="s">
        <v>21</v>
      </c>
      <c r="P13" s="65">
        <v>15023</v>
      </c>
      <c r="Q13" s="67">
        <v>0.09504438103794056</v>
      </c>
      <c r="R13" s="65">
        <v>14669</v>
      </c>
      <c r="S13" s="67">
        <v>0.09452162482602196</v>
      </c>
      <c r="T13" s="109">
        <v>0.024132524371122788</v>
      </c>
      <c r="U13" s="95">
        <v>0</v>
      </c>
    </row>
    <row r="14" spans="1:21" ht="14.25" customHeight="1">
      <c r="A14" s="63">
        <v>4</v>
      </c>
      <c r="B14" s="91" t="s">
        <v>22</v>
      </c>
      <c r="C14" s="65">
        <v>2367</v>
      </c>
      <c r="D14" s="67">
        <v>0.06997782705099778</v>
      </c>
      <c r="E14" s="65">
        <v>2117</v>
      </c>
      <c r="F14" s="67">
        <v>0.06782430397590747</v>
      </c>
      <c r="G14" s="106">
        <v>0.11809163911195086</v>
      </c>
      <c r="H14" s="93">
        <v>1</v>
      </c>
      <c r="I14" s="65">
        <v>1877</v>
      </c>
      <c r="J14" s="66">
        <v>0.26105487480021305</v>
      </c>
      <c r="K14" s="95">
        <v>0</v>
      </c>
      <c r="L14" s="14"/>
      <c r="M14" s="14"/>
      <c r="N14" s="63">
        <v>4</v>
      </c>
      <c r="O14" s="91" t="s">
        <v>22</v>
      </c>
      <c r="P14" s="65">
        <v>9910</v>
      </c>
      <c r="Q14" s="67">
        <v>0.06269651974212814</v>
      </c>
      <c r="R14" s="65">
        <v>9751</v>
      </c>
      <c r="S14" s="67">
        <v>0.06283184700242281</v>
      </c>
      <c r="T14" s="109">
        <v>0.016306019895395263</v>
      </c>
      <c r="U14" s="95">
        <v>1</v>
      </c>
    </row>
    <row r="15" spans="1:21" ht="14.25" customHeight="1">
      <c r="A15" s="71">
        <v>5</v>
      </c>
      <c r="B15" s="96" t="s">
        <v>26</v>
      </c>
      <c r="C15" s="73">
        <v>2062</v>
      </c>
      <c r="D15" s="75">
        <v>0.06096082779009608</v>
      </c>
      <c r="E15" s="73">
        <v>2082</v>
      </c>
      <c r="F15" s="75">
        <v>0.06670297632396757</v>
      </c>
      <c r="G15" s="107">
        <v>-0.009606147934678178</v>
      </c>
      <c r="H15" s="98">
        <v>1</v>
      </c>
      <c r="I15" s="73">
        <v>1812</v>
      </c>
      <c r="J15" s="74">
        <v>0.13796909492273723</v>
      </c>
      <c r="K15" s="100">
        <v>0</v>
      </c>
      <c r="L15" s="14"/>
      <c r="M15" s="14"/>
      <c r="N15" s="71">
        <v>5</v>
      </c>
      <c r="O15" s="96" t="s">
        <v>23</v>
      </c>
      <c r="P15" s="73">
        <v>9840</v>
      </c>
      <c r="Q15" s="75">
        <v>0.06225365835141684</v>
      </c>
      <c r="R15" s="73">
        <v>11739</v>
      </c>
      <c r="S15" s="75">
        <v>0.07564178565905459</v>
      </c>
      <c r="T15" s="110">
        <v>-0.16176846409404544</v>
      </c>
      <c r="U15" s="100">
        <v>-1</v>
      </c>
    </row>
    <row r="16" spans="1:21" ht="14.25" customHeight="1">
      <c r="A16" s="55">
        <v>6</v>
      </c>
      <c r="B16" s="85" t="s">
        <v>23</v>
      </c>
      <c r="C16" s="57">
        <v>1707</v>
      </c>
      <c r="D16" s="59">
        <v>0.050465631929046566</v>
      </c>
      <c r="E16" s="57">
        <v>2378</v>
      </c>
      <c r="F16" s="59">
        <v>0.07618620446608784</v>
      </c>
      <c r="G16" s="105">
        <v>-0.2821698906644239</v>
      </c>
      <c r="H16" s="87">
        <v>-2</v>
      </c>
      <c r="I16" s="57">
        <v>1807</v>
      </c>
      <c r="J16" s="58">
        <v>-0.055340343110127255</v>
      </c>
      <c r="K16" s="89">
        <v>0</v>
      </c>
      <c r="L16" s="14"/>
      <c r="M16" s="14"/>
      <c r="N16" s="55">
        <v>6</v>
      </c>
      <c r="O16" s="85" t="s">
        <v>26</v>
      </c>
      <c r="P16" s="57">
        <v>8266</v>
      </c>
      <c r="Q16" s="59">
        <v>0.052295603651708496</v>
      </c>
      <c r="R16" s="57">
        <v>8290</v>
      </c>
      <c r="S16" s="59">
        <v>0.05341770194339914</v>
      </c>
      <c r="T16" s="108">
        <v>-0.0028950542822677727</v>
      </c>
      <c r="U16" s="89">
        <v>0</v>
      </c>
    </row>
    <row r="17" spans="1:21" ht="14.25" customHeight="1">
      <c r="A17" s="63">
        <v>7</v>
      </c>
      <c r="B17" s="91" t="s">
        <v>18</v>
      </c>
      <c r="C17" s="65">
        <v>1611</v>
      </c>
      <c r="D17" s="67">
        <v>0.04762749445676275</v>
      </c>
      <c r="E17" s="65">
        <v>1449</v>
      </c>
      <c r="F17" s="67">
        <v>0.04642296479031173</v>
      </c>
      <c r="G17" s="106">
        <v>0.11180124223602483</v>
      </c>
      <c r="H17" s="93">
        <v>0</v>
      </c>
      <c r="I17" s="65">
        <v>1791</v>
      </c>
      <c r="J17" s="66">
        <v>-0.10050251256281406</v>
      </c>
      <c r="K17" s="95">
        <v>0</v>
      </c>
      <c r="L17" s="14"/>
      <c r="M17" s="14"/>
      <c r="N17" s="63">
        <v>7</v>
      </c>
      <c r="O17" s="91" t="s">
        <v>31</v>
      </c>
      <c r="P17" s="65">
        <v>7638</v>
      </c>
      <c r="Q17" s="67">
        <v>0.04832250431789856</v>
      </c>
      <c r="R17" s="65">
        <v>5750</v>
      </c>
      <c r="S17" s="67">
        <v>0.037050878911284085</v>
      </c>
      <c r="T17" s="109">
        <v>0.32834782608695656</v>
      </c>
      <c r="U17" s="95">
        <v>2</v>
      </c>
    </row>
    <row r="18" spans="1:21" ht="14.25" customHeight="1">
      <c r="A18" s="63">
        <v>8</v>
      </c>
      <c r="B18" s="91" t="s">
        <v>34</v>
      </c>
      <c r="C18" s="65">
        <v>1558</v>
      </c>
      <c r="D18" s="67">
        <v>0.04606060606060606</v>
      </c>
      <c r="E18" s="65">
        <v>1235</v>
      </c>
      <c r="F18" s="67">
        <v>0.03956684714702208</v>
      </c>
      <c r="G18" s="106">
        <v>0.2615384615384615</v>
      </c>
      <c r="H18" s="93">
        <v>0</v>
      </c>
      <c r="I18" s="65">
        <v>1481</v>
      </c>
      <c r="J18" s="66">
        <v>0.051991897366644224</v>
      </c>
      <c r="K18" s="95">
        <v>1</v>
      </c>
      <c r="L18" s="14"/>
      <c r="M18" s="14"/>
      <c r="N18" s="63">
        <v>8</v>
      </c>
      <c r="O18" s="91" t="s">
        <v>18</v>
      </c>
      <c r="P18" s="65">
        <v>7574</v>
      </c>
      <c r="Q18" s="67">
        <v>0.04791760247496252</v>
      </c>
      <c r="R18" s="65">
        <v>5239</v>
      </c>
      <c r="S18" s="67">
        <v>0.033758183411516055</v>
      </c>
      <c r="T18" s="109">
        <v>0.44569574346249285</v>
      </c>
      <c r="U18" s="95">
        <v>3</v>
      </c>
    </row>
    <row r="19" spans="1:21" ht="14.25" customHeight="1">
      <c r="A19" s="63">
        <v>9</v>
      </c>
      <c r="B19" s="91" t="s">
        <v>31</v>
      </c>
      <c r="C19" s="65">
        <v>1469</v>
      </c>
      <c r="D19" s="67">
        <v>0.04342941611234294</v>
      </c>
      <c r="E19" s="65">
        <v>1139</v>
      </c>
      <c r="F19" s="67">
        <v>0.0364912055874155</v>
      </c>
      <c r="G19" s="106">
        <v>0.28972783143107983</v>
      </c>
      <c r="H19" s="93">
        <v>0</v>
      </c>
      <c r="I19" s="65">
        <v>1554</v>
      </c>
      <c r="J19" s="66">
        <v>-0.05469755469755466</v>
      </c>
      <c r="K19" s="95">
        <v>-1</v>
      </c>
      <c r="L19" s="14"/>
      <c r="M19" s="14"/>
      <c r="N19" s="63">
        <v>9</v>
      </c>
      <c r="O19" s="91" t="s">
        <v>34</v>
      </c>
      <c r="P19" s="65">
        <v>7197</v>
      </c>
      <c r="Q19" s="67">
        <v>0.04553247755641738</v>
      </c>
      <c r="R19" s="65">
        <v>6546</v>
      </c>
      <c r="S19" s="67">
        <v>0.042180009278828805</v>
      </c>
      <c r="T19" s="109">
        <v>0.09945004582951422</v>
      </c>
      <c r="U19" s="95">
        <v>-2</v>
      </c>
    </row>
    <row r="20" spans="1:21" ht="14.25" customHeight="1">
      <c r="A20" s="71">
        <v>10</v>
      </c>
      <c r="B20" s="96" t="s">
        <v>24</v>
      </c>
      <c r="C20" s="73">
        <v>1338</v>
      </c>
      <c r="D20" s="75">
        <v>0.039556541019955656</v>
      </c>
      <c r="E20" s="73">
        <v>1119</v>
      </c>
      <c r="F20" s="75">
        <v>0.03585044692916413</v>
      </c>
      <c r="G20" s="107">
        <v>0.19571045576407498</v>
      </c>
      <c r="H20" s="98">
        <v>0</v>
      </c>
      <c r="I20" s="73">
        <v>1319</v>
      </c>
      <c r="J20" s="74">
        <v>0.014404852160727843</v>
      </c>
      <c r="K20" s="100">
        <v>0</v>
      </c>
      <c r="L20" s="14"/>
      <c r="M20" s="14"/>
      <c r="N20" s="71">
        <v>10</v>
      </c>
      <c r="O20" s="96" t="s">
        <v>24</v>
      </c>
      <c r="P20" s="73">
        <v>6418</v>
      </c>
      <c r="Q20" s="75">
        <v>0.04060406293693021</v>
      </c>
      <c r="R20" s="73">
        <v>5705</v>
      </c>
      <c r="S20" s="75">
        <v>0.03676091551110882</v>
      </c>
      <c r="T20" s="110">
        <v>0.12497808939526722</v>
      </c>
      <c r="U20" s="100">
        <v>0</v>
      </c>
    </row>
    <row r="21" spans="1:21" ht="14.25" customHeight="1">
      <c r="A21" s="55">
        <v>11</v>
      </c>
      <c r="B21" s="85" t="s">
        <v>25</v>
      </c>
      <c r="C21" s="57">
        <v>1169</v>
      </c>
      <c r="D21" s="59">
        <v>0.034560236511456024</v>
      </c>
      <c r="E21" s="57">
        <v>1012</v>
      </c>
      <c r="F21" s="59">
        <v>0.0324223881075193</v>
      </c>
      <c r="G21" s="105">
        <v>0.15513833992094872</v>
      </c>
      <c r="H21" s="87">
        <v>1</v>
      </c>
      <c r="I21" s="57">
        <v>1151</v>
      </c>
      <c r="J21" s="58">
        <v>0.01563857515204181</v>
      </c>
      <c r="K21" s="89">
        <v>0</v>
      </c>
      <c r="L21" s="14"/>
      <c r="M21" s="14"/>
      <c r="N21" s="55">
        <v>11</v>
      </c>
      <c r="O21" s="85" t="s">
        <v>25</v>
      </c>
      <c r="P21" s="57">
        <v>5312</v>
      </c>
      <c r="Q21" s="59">
        <v>0.033606852963691695</v>
      </c>
      <c r="R21" s="57">
        <v>4935</v>
      </c>
      <c r="S21" s="59">
        <v>0.03179931955255426</v>
      </c>
      <c r="T21" s="108">
        <v>0.07639311043566366</v>
      </c>
      <c r="U21" s="89">
        <v>3</v>
      </c>
    </row>
    <row r="22" spans="1:21" ht="14.25" customHeight="1">
      <c r="A22" s="63">
        <v>12</v>
      </c>
      <c r="B22" s="91" t="s">
        <v>29</v>
      </c>
      <c r="C22" s="65">
        <v>1068</v>
      </c>
      <c r="D22" s="67">
        <v>0.03157427937915743</v>
      </c>
      <c r="E22" s="65">
        <v>914</v>
      </c>
      <c r="F22" s="67">
        <v>0.02928267068208759</v>
      </c>
      <c r="G22" s="106">
        <v>0.16849015317286642</v>
      </c>
      <c r="H22" s="93">
        <v>1</v>
      </c>
      <c r="I22" s="65">
        <v>1001</v>
      </c>
      <c r="J22" s="66">
        <v>0.066933066933067</v>
      </c>
      <c r="K22" s="95">
        <v>1</v>
      </c>
      <c r="L22" s="14"/>
      <c r="M22" s="14"/>
      <c r="N22" s="63">
        <v>12</v>
      </c>
      <c r="O22" s="91" t="s">
        <v>35</v>
      </c>
      <c r="P22" s="65">
        <v>5148</v>
      </c>
      <c r="Q22" s="67">
        <v>0.03256929199116808</v>
      </c>
      <c r="R22" s="65">
        <v>5867</v>
      </c>
      <c r="S22" s="67">
        <v>0.03780478375173978</v>
      </c>
      <c r="T22" s="109">
        <v>-0.12254985512186811</v>
      </c>
      <c r="U22" s="95">
        <v>-4</v>
      </c>
    </row>
    <row r="23" spans="1:21" ht="14.25" customHeight="1">
      <c r="A23" s="63">
        <v>13</v>
      </c>
      <c r="B23" s="91" t="s">
        <v>56</v>
      </c>
      <c r="C23" s="65">
        <v>937</v>
      </c>
      <c r="D23" s="67">
        <v>0.02770140428677014</v>
      </c>
      <c r="E23" s="65">
        <v>888</v>
      </c>
      <c r="F23" s="67">
        <v>0.02844968442636081</v>
      </c>
      <c r="G23" s="106">
        <v>0.055180180180180116</v>
      </c>
      <c r="H23" s="93">
        <v>2</v>
      </c>
      <c r="I23" s="65">
        <v>730</v>
      </c>
      <c r="J23" s="66">
        <v>0.28356164383561633</v>
      </c>
      <c r="K23" s="95">
        <v>3</v>
      </c>
      <c r="L23" s="14"/>
      <c r="M23" s="14"/>
      <c r="N23" s="63">
        <v>13</v>
      </c>
      <c r="O23" s="91" t="s">
        <v>29</v>
      </c>
      <c r="P23" s="65">
        <v>4844</v>
      </c>
      <c r="Q23" s="67">
        <v>0.030646008237221866</v>
      </c>
      <c r="R23" s="65">
        <v>5076</v>
      </c>
      <c r="S23" s="67">
        <v>0.03270787153977009</v>
      </c>
      <c r="T23" s="109">
        <v>-0.045705279747832894</v>
      </c>
      <c r="U23" s="95">
        <v>-1</v>
      </c>
    </row>
    <row r="24" spans="1:21" ht="14.25" customHeight="1">
      <c r="A24" s="63">
        <v>14</v>
      </c>
      <c r="B24" s="91" t="s">
        <v>30</v>
      </c>
      <c r="C24" s="65">
        <v>897</v>
      </c>
      <c r="D24" s="67">
        <v>0.026518847006651886</v>
      </c>
      <c r="E24" s="65">
        <v>486</v>
      </c>
      <c r="F24" s="67">
        <v>0.015570435395508281</v>
      </c>
      <c r="G24" s="106">
        <v>0.845679012345679</v>
      </c>
      <c r="H24" s="93">
        <v>5</v>
      </c>
      <c r="I24" s="65">
        <v>621</v>
      </c>
      <c r="J24" s="66">
        <v>0.4444444444444444</v>
      </c>
      <c r="K24" s="95">
        <v>3</v>
      </c>
      <c r="L24" s="14"/>
      <c r="M24" s="14"/>
      <c r="N24" s="63">
        <v>14</v>
      </c>
      <c r="O24" s="91" t="s">
        <v>36</v>
      </c>
      <c r="P24" s="65">
        <v>4710</v>
      </c>
      <c r="Q24" s="67">
        <v>0.029798245003574524</v>
      </c>
      <c r="R24" s="65">
        <v>4508</v>
      </c>
      <c r="S24" s="67">
        <v>0.029047889066446723</v>
      </c>
      <c r="T24" s="109">
        <v>0.04480922803904175</v>
      </c>
      <c r="U24" s="95">
        <v>1</v>
      </c>
    </row>
    <row r="25" spans="1:21" ht="14.25" customHeight="1">
      <c r="A25" s="71">
        <v>15</v>
      </c>
      <c r="B25" s="96" t="s">
        <v>35</v>
      </c>
      <c r="C25" s="73">
        <v>832</v>
      </c>
      <c r="D25" s="75">
        <v>0.02459719142645972</v>
      </c>
      <c r="E25" s="73">
        <v>1032</v>
      </c>
      <c r="F25" s="75">
        <v>0.03306314676577067</v>
      </c>
      <c r="G25" s="107">
        <v>-0.1937984496124031</v>
      </c>
      <c r="H25" s="98">
        <v>-4</v>
      </c>
      <c r="I25" s="73">
        <v>891</v>
      </c>
      <c r="J25" s="74">
        <v>-0.06621773288439958</v>
      </c>
      <c r="K25" s="100">
        <v>-1</v>
      </c>
      <c r="L25" s="14"/>
      <c r="M25" s="14"/>
      <c r="N25" s="71">
        <v>15</v>
      </c>
      <c r="O25" s="96" t="s">
        <v>56</v>
      </c>
      <c r="P25" s="73">
        <v>3264</v>
      </c>
      <c r="Q25" s="75">
        <v>0.02064999398973827</v>
      </c>
      <c r="R25" s="73">
        <v>4027</v>
      </c>
      <c r="S25" s="75">
        <v>0.025948502500128874</v>
      </c>
      <c r="T25" s="110">
        <v>-0.18947107027563947</v>
      </c>
      <c r="U25" s="100">
        <v>1</v>
      </c>
    </row>
    <row r="26" spans="1:21" ht="14.25" customHeight="1">
      <c r="A26" s="55">
        <v>16</v>
      </c>
      <c r="B26" s="85" t="s">
        <v>50</v>
      </c>
      <c r="C26" s="57">
        <v>799</v>
      </c>
      <c r="D26" s="59">
        <v>0.023621581670362157</v>
      </c>
      <c r="E26" s="57">
        <v>500</v>
      </c>
      <c r="F26" s="59">
        <v>0.016018966456284242</v>
      </c>
      <c r="G26" s="105">
        <v>0.5980000000000001</v>
      </c>
      <c r="H26" s="87">
        <v>2</v>
      </c>
      <c r="I26" s="57">
        <v>764</v>
      </c>
      <c r="J26" s="58">
        <v>0.04581151832460728</v>
      </c>
      <c r="K26" s="89">
        <v>-1</v>
      </c>
      <c r="L26" s="14"/>
      <c r="M26" s="14"/>
      <c r="N26" s="55">
        <v>16</v>
      </c>
      <c r="O26" s="85" t="s">
        <v>50</v>
      </c>
      <c r="P26" s="57">
        <v>3263</v>
      </c>
      <c r="Q26" s="59">
        <v>0.020643667398442395</v>
      </c>
      <c r="R26" s="57">
        <v>2738</v>
      </c>
      <c r="S26" s="59">
        <v>0.017642661992886232</v>
      </c>
      <c r="T26" s="108">
        <v>0.19174579985390805</v>
      </c>
      <c r="U26" s="89">
        <v>2</v>
      </c>
    </row>
    <row r="27" spans="1:21" ht="14.25" customHeight="1">
      <c r="A27" s="63">
        <v>17</v>
      </c>
      <c r="B27" s="91" t="s">
        <v>36</v>
      </c>
      <c r="C27" s="65">
        <v>713</v>
      </c>
      <c r="D27" s="67">
        <v>0.02107908351810791</v>
      </c>
      <c r="E27" s="65">
        <v>902</v>
      </c>
      <c r="F27" s="67">
        <v>0.02889821548713677</v>
      </c>
      <c r="G27" s="106">
        <v>-0.2095343680709535</v>
      </c>
      <c r="H27" s="93">
        <v>-3</v>
      </c>
      <c r="I27" s="65">
        <v>1004</v>
      </c>
      <c r="J27" s="66">
        <v>-0.28984063745019917</v>
      </c>
      <c r="K27" s="95">
        <v>-5</v>
      </c>
      <c r="L27" s="14"/>
      <c r="M27" s="14"/>
      <c r="N27" s="63">
        <v>17</v>
      </c>
      <c r="O27" s="91" t="s">
        <v>30</v>
      </c>
      <c r="P27" s="65">
        <v>3246</v>
      </c>
      <c r="Q27" s="67">
        <v>0.020536115346412507</v>
      </c>
      <c r="R27" s="65">
        <v>2497</v>
      </c>
      <c r="S27" s="67">
        <v>0.016089746894169803</v>
      </c>
      <c r="T27" s="109">
        <v>0.2999599519423308</v>
      </c>
      <c r="U27" s="95">
        <v>2</v>
      </c>
    </row>
    <row r="28" spans="1:21" ht="14.25" customHeight="1">
      <c r="A28" s="63">
        <v>18</v>
      </c>
      <c r="B28" s="91" t="s">
        <v>28</v>
      </c>
      <c r="C28" s="65">
        <v>652</v>
      </c>
      <c r="D28" s="67">
        <v>0.01927568366592757</v>
      </c>
      <c r="E28" s="65">
        <v>675</v>
      </c>
      <c r="F28" s="67">
        <v>0.021625604715983723</v>
      </c>
      <c r="G28" s="106">
        <v>-0.034074074074074034</v>
      </c>
      <c r="H28" s="93">
        <v>-1</v>
      </c>
      <c r="I28" s="65">
        <v>513</v>
      </c>
      <c r="J28" s="66">
        <v>0.2709551656920077</v>
      </c>
      <c r="K28" s="95">
        <v>0</v>
      </c>
      <c r="L28" s="14"/>
      <c r="M28" s="14"/>
      <c r="N28" s="63">
        <v>18</v>
      </c>
      <c r="O28" s="91" t="s">
        <v>27</v>
      </c>
      <c r="P28" s="65">
        <v>3070</v>
      </c>
      <c r="Q28" s="67">
        <v>0.019422635278338384</v>
      </c>
      <c r="R28" s="65">
        <v>5006</v>
      </c>
      <c r="S28" s="67">
        <v>0.032256817361719675</v>
      </c>
      <c r="T28" s="109">
        <v>-0.3867359168997203</v>
      </c>
      <c r="U28" s="95">
        <v>-5</v>
      </c>
    </row>
    <row r="29" spans="1:21" ht="14.25" customHeight="1">
      <c r="A29" s="63">
        <v>19</v>
      </c>
      <c r="B29" s="91" t="s">
        <v>27</v>
      </c>
      <c r="C29" s="65">
        <v>615</v>
      </c>
      <c r="D29" s="67">
        <v>0.01818181818181818</v>
      </c>
      <c r="E29" s="65">
        <v>714</v>
      </c>
      <c r="F29" s="67">
        <v>0.022875084099573895</v>
      </c>
      <c r="G29" s="106">
        <v>-0.1386554621848739</v>
      </c>
      <c r="H29" s="93">
        <v>-3</v>
      </c>
      <c r="I29" s="65">
        <v>509</v>
      </c>
      <c r="J29" s="66">
        <v>0.20825147347740658</v>
      </c>
      <c r="K29" s="95">
        <v>0</v>
      </c>
      <c r="N29" s="63">
        <v>19</v>
      </c>
      <c r="O29" s="91" t="s">
        <v>28</v>
      </c>
      <c r="P29" s="65">
        <v>2895</v>
      </c>
      <c r="Q29" s="67">
        <v>0.018315481801560136</v>
      </c>
      <c r="R29" s="65">
        <v>3401</v>
      </c>
      <c r="S29" s="67">
        <v>0.02191478942213516</v>
      </c>
      <c r="T29" s="109">
        <v>-0.14877977065568948</v>
      </c>
      <c r="U29" s="95">
        <v>-2</v>
      </c>
    </row>
    <row r="30" spans="1:21" ht="14.25" customHeight="1">
      <c r="A30" s="71">
        <v>20</v>
      </c>
      <c r="B30" s="96" t="s">
        <v>33</v>
      </c>
      <c r="C30" s="73">
        <v>412</v>
      </c>
      <c r="D30" s="75">
        <v>0.012180339985218034</v>
      </c>
      <c r="E30" s="73">
        <v>441</v>
      </c>
      <c r="F30" s="75">
        <v>0.0141287284144427</v>
      </c>
      <c r="G30" s="107">
        <v>-0.06575963718820865</v>
      </c>
      <c r="H30" s="98">
        <v>0</v>
      </c>
      <c r="I30" s="73">
        <v>474</v>
      </c>
      <c r="J30" s="74">
        <v>-0.13080168776371304</v>
      </c>
      <c r="K30" s="100">
        <v>0</v>
      </c>
      <c r="N30" s="71">
        <v>20</v>
      </c>
      <c r="O30" s="96" t="s">
        <v>33</v>
      </c>
      <c r="P30" s="73">
        <v>1590</v>
      </c>
      <c r="Q30" s="75">
        <v>0.010059280160442356</v>
      </c>
      <c r="R30" s="73">
        <v>1487</v>
      </c>
      <c r="S30" s="75">
        <v>0.009581679468013814</v>
      </c>
      <c r="T30" s="110">
        <v>0.06926698049764624</v>
      </c>
      <c r="U30" s="100">
        <v>1</v>
      </c>
    </row>
    <row r="31" spans="1:21" ht="14.25" customHeight="1">
      <c r="A31" s="134" t="s">
        <v>53</v>
      </c>
      <c r="B31" s="135"/>
      <c r="C31" s="3">
        <f>SUM(C11:C30)</f>
        <v>32057</v>
      </c>
      <c r="D31" s="6">
        <f>C31/C33</f>
        <v>0.9477309682187731</v>
      </c>
      <c r="E31" s="3">
        <f>SUM(E11:E30)</f>
        <v>29445</v>
      </c>
      <c r="F31" s="6">
        <f>E31/E33</f>
        <v>0.9433569346105789</v>
      </c>
      <c r="G31" s="17">
        <f>C31/E31-1</f>
        <v>0.08870776023093896</v>
      </c>
      <c r="H31" s="17"/>
      <c r="I31" s="3">
        <f>SUM(I11:I30)</f>
        <v>30677</v>
      </c>
      <c r="J31" s="18">
        <f>C31/I31-1</f>
        <v>0.04498484206408704</v>
      </c>
      <c r="K31" s="19"/>
      <c r="N31" s="134" t="s">
        <v>53</v>
      </c>
      <c r="O31" s="135"/>
      <c r="P31" s="3">
        <f>SUM(P11:P30)</f>
        <v>148730</v>
      </c>
      <c r="Q31" s="6">
        <f>P31/P33</f>
        <v>0.9409539234355921</v>
      </c>
      <c r="R31" s="3">
        <f>SUM(R11:R30)</f>
        <v>146161</v>
      </c>
      <c r="S31" s="6">
        <f>R31/R33</f>
        <v>0.9418075674003815</v>
      </c>
      <c r="T31" s="17">
        <f>P31/R31-1</f>
        <v>0.01757650809723521</v>
      </c>
      <c r="U31" s="27"/>
    </row>
    <row r="32" spans="1:21" ht="14.25" customHeight="1">
      <c r="A32" s="134" t="s">
        <v>12</v>
      </c>
      <c r="B32" s="135"/>
      <c r="C32" s="3">
        <f>C33-SUM(C11:C30)</f>
        <v>1768</v>
      </c>
      <c r="D32" s="6">
        <f>C32/C33</f>
        <v>0.0522690317812269</v>
      </c>
      <c r="E32" s="3">
        <f>E33-SUM(E11:E30)</f>
        <v>1768</v>
      </c>
      <c r="F32" s="6">
        <f>E32/E33</f>
        <v>0.05664306538942107</v>
      </c>
      <c r="G32" s="17">
        <f>C32/E32-1</f>
        <v>0</v>
      </c>
      <c r="H32" s="17"/>
      <c r="I32" s="3">
        <f>I33-SUM(I11:I30)</f>
        <v>2102</v>
      </c>
      <c r="J32" s="18">
        <f>C32/I32-1</f>
        <v>-0.15889628924833488</v>
      </c>
      <c r="K32" s="19"/>
      <c r="N32" s="134" t="s">
        <v>12</v>
      </c>
      <c r="O32" s="135"/>
      <c r="P32" s="3">
        <f>P33-SUM(P11:P30)</f>
        <v>9333</v>
      </c>
      <c r="Q32" s="6">
        <f>P32/P33</f>
        <v>0.059046076564407864</v>
      </c>
      <c r="R32" s="3">
        <f>R33-SUM(R11:R30)</f>
        <v>9031</v>
      </c>
      <c r="S32" s="6">
        <f>R32/R33</f>
        <v>0.05819243259961854</v>
      </c>
      <c r="T32" s="17">
        <f>P32/R32-1</f>
        <v>0.03344037205182149</v>
      </c>
      <c r="U32" s="28"/>
    </row>
    <row r="33" spans="1:21" ht="14.25" customHeight="1">
      <c r="A33" s="130" t="s">
        <v>38</v>
      </c>
      <c r="B33" s="131"/>
      <c r="C33" s="24">
        <v>33825</v>
      </c>
      <c r="D33" s="103">
        <v>1</v>
      </c>
      <c r="E33" s="24">
        <v>31213</v>
      </c>
      <c r="F33" s="103">
        <v>0.9994233172075736</v>
      </c>
      <c r="G33" s="20">
        <v>0.08368308076762898</v>
      </c>
      <c r="H33" s="20"/>
      <c r="I33" s="24">
        <v>32779</v>
      </c>
      <c r="J33" s="49">
        <v>0.031910674517221294</v>
      </c>
      <c r="K33" s="104"/>
      <c r="L33" s="14"/>
      <c r="M33" s="14"/>
      <c r="N33" s="130" t="s">
        <v>38</v>
      </c>
      <c r="O33" s="131"/>
      <c r="P33" s="24">
        <v>158063</v>
      </c>
      <c r="Q33" s="103">
        <v>1</v>
      </c>
      <c r="R33" s="24">
        <v>155192</v>
      </c>
      <c r="S33" s="103">
        <v>1</v>
      </c>
      <c r="T33" s="29">
        <v>0.018499664931181936</v>
      </c>
      <c r="U33" s="104"/>
    </row>
    <row r="34" spans="1:14" ht="14.25" customHeight="1">
      <c r="A34" t="s">
        <v>111</v>
      </c>
      <c r="N34" t="s">
        <v>111</v>
      </c>
    </row>
    <row r="35" spans="1:14" ht="15">
      <c r="A35" s="9" t="s">
        <v>113</v>
      </c>
      <c r="N35" s="9" t="s">
        <v>113</v>
      </c>
    </row>
    <row r="39" spans="1:21" ht="15">
      <c r="A39" s="142" t="s">
        <v>142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"/>
      <c r="M39" s="21"/>
      <c r="N39" s="142" t="s">
        <v>101</v>
      </c>
      <c r="O39" s="142"/>
      <c r="P39" s="142"/>
      <c r="Q39" s="142"/>
      <c r="R39" s="142"/>
      <c r="S39" s="142"/>
      <c r="T39" s="142"/>
      <c r="U39" s="142"/>
    </row>
    <row r="40" spans="1:21" ht="15">
      <c r="A40" s="143" t="s">
        <v>143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"/>
      <c r="M40" s="21"/>
      <c r="N40" s="143" t="s">
        <v>102</v>
      </c>
      <c r="O40" s="143"/>
      <c r="P40" s="143"/>
      <c r="Q40" s="143"/>
      <c r="R40" s="143"/>
      <c r="S40" s="143"/>
      <c r="T40" s="143"/>
      <c r="U40" s="143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119"/>
      <c r="K41" s="82" t="s">
        <v>4</v>
      </c>
      <c r="L41" s="14"/>
      <c r="M41" s="14"/>
      <c r="N41" s="15"/>
      <c r="O41" s="15"/>
      <c r="P41" s="15"/>
      <c r="Q41" s="15"/>
      <c r="R41" s="15"/>
      <c r="S41" s="15"/>
      <c r="T41" s="81"/>
      <c r="U41" s="82" t="s">
        <v>4</v>
      </c>
    </row>
    <row r="42" spans="1:21" ht="15">
      <c r="A42" s="146" t="s">
        <v>0</v>
      </c>
      <c r="B42" s="146" t="s">
        <v>52</v>
      </c>
      <c r="C42" s="148" t="s">
        <v>129</v>
      </c>
      <c r="D42" s="149"/>
      <c r="E42" s="149"/>
      <c r="F42" s="149"/>
      <c r="G42" s="149"/>
      <c r="H42" s="150"/>
      <c r="I42" s="148" t="s">
        <v>116</v>
      </c>
      <c r="J42" s="149"/>
      <c r="K42" s="150"/>
      <c r="L42" s="14"/>
      <c r="M42" s="14"/>
      <c r="N42" s="146" t="s">
        <v>0</v>
      </c>
      <c r="O42" s="146" t="s">
        <v>52</v>
      </c>
      <c r="P42" s="148" t="s">
        <v>130</v>
      </c>
      <c r="Q42" s="149"/>
      <c r="R42" s="149"/>
      <c r="S42" s="149"/>
      <c r="T42" s="149"/>
      <c r="U42" s="150"/>
    </row>
    <row r="43" spans="1:21" ht="15">
      <c r="A43" s="147"/>
      <c r="B43" s="147"/>
      <c r="C43" s="178" t="s">
        <v>131</v>
      </c>
      <c r="D43" s="179"/>
      <c r="E43" s="179"/>
      <c r="F43" s="179"/>
      <c r="G43" s="179"/>
      <c r="H43" s="180"/>
      <c r="I43" s="155" t="s">
        <v>117</v>
      </c>
      <c r="J43" s="156"/>
      <c r="K43" s="157"/>
      <c r="L43" s="14"/>
      <c r="M43" s="14"/>
      <c r="N43" s="147"/>
      <c r="O43" s="147"/>
      <c r="P43" s="155" t="s">
        <v>132</v>
      </c>
      <c r="Q43" s="156"/>
      <c r="R43" s="156"/>
      <c r="S43" s="156"/>
      <c r="T43" s="156"/>
      <c r="U43" s="157"/>
    </row>
    <row r="44" spans="1:21" ht="15" customHeight="1">
      <c r="A44" s="147"/>
      <c r="B44" s="147"/>
      <c r="C44" s="151">
        <v>2019</v>
      </c>
      <c r="D44" s="152"/>
      <c r="E44" s="161">
        <v>2018</v>
      </c>
      <c r="F44" s="152"/>
      <c r="G44" s="136" t="s">
        <v>5</v>
      </c>
      <c r="H44" s="132" t="s">
        <v>61</v>
      </c>
      <c r="I44" s="166">
        <v>2019</v>
      </c>
      <c r="J44" s="133" t="s">
        <v>136</v>
      </c>
      <c r="K44" s="132" t="s">
        <v>137</v>
      </c>
      <c r="L44" s="14"/>
      <c r="M44" s="14"/>
      <c r="N44" s="147"/>
      <c r="O44" s="147"/>
      <c r="P44" s="151">
        <v>2019</v>
      </c>
      <c r="Q44" s="152"/>
      <c r="R44" s="151">
        <v>2018</v>
      </c>
      <c r="S44" s="152"/>
      <c r="T44" s="136" t="s">
        <v>5</v>
      </c>
      <c r="U44" s="144" t="s">
        <v>67</v>
      </c>
    </row>
    <row r="45" spans="1:21" ht="15" customHeight="1">
      <c r="A45" s="140" t="s">
        <v>6</v>
      </c>
      <c r="B45" s="140" t="s">
        <v>52</v>
      </c>
      <c r="C45" s="153"/>
      <c r="D45" s="154"/>
      <c r="E45" s="162"/>
      <c r="F45" s="154"/>
      <c r="G45" s="137"/>
      <c r="H45" s="133"/>
      <c r="I45" s="166"/>
      <c r="J45" s="133"/>
      <c r="K45" s="133"/>
      <c r="L45" s="14"/>
      <c r="M45" s="14"/>
      <c r="N45" s="140" t="s">
        <v>6</v>
      </c>
      <c r="O45" s="140" t="s">
        <v>52</v>
      </c>
      <c r="P45" s="153"/>
      <c r="Q45" s="154"/>
      <c r="R45" s="153"/>
      <c r="S45" s="154"/>
      <c r="T45" s="137"/>
      <c r="U45" s="145"/>
    </row>
    <row r="46" spans="1:21" ht="15" customHeight="1">
      <c r="A46" s="140"/>
      <c r="B46" s="140"/>
      <c r="C46" s="120" t="s">
        <v>8</v>
      </c>
      <c r="D46" s="83" t="s">
        <v>2</v>
      </c>
      <c r="E46" s="120" t="s">
        <v>8</v>
      </c>
      <c r="F46" s="83" t="s">
        <v>2</v>
      </c>
      <c r="G46" s="138" t="s">
        <v>9</v>
      </c>
      <c r="H46" s="138" t="s">
        <v>62</v>
      </c>
      <c r="I46" s="84" t="s">
        <v>8</v>
      </c>
      <c r="J46" s="167" t="s">
        <v>138</v>
      </c>
      <c r="K46" s="167" t="s">
        <v>139</v>
      </c>
      <c r="L46" s="14"/>
      <c r="M46" s="14"/>
      <c r="N46" s="140"/>
      <c r="O46" s="140"/>
      <c r="P46" s="115" t="s">
        <v>8</v>
      </c>
      <c r="Q46" s="83" t="s">
        <v>2</v>
      </c>
      <c r="R46" s="115" t="s">
        <v>8</v>
      </c>
      <c r="S46" s="83" t="s">
        <v>2</v>
      </c>
      <c r="T46" s="138" t="s">
        <v>9</v>
      </c>
      <c r="U46" s="128" t="s">
        <v>68</v>
      </c>
    </row>
    <row r="47" spans="1:21" ht="15" customHeight="1">
      <c r="A47" s="141"/>
      <c r="B47" s="141"/>
      <c r="C47" s="124" t="s">
        <v>10</v>
      </c>
      <c r="D47" s="46" t="s">
        <v>11</v>
      </c>
      <c r="E47" s="124" t="s">
        <v>10</v>
      </c>
      <c r="F47" s="46" t="s">
        <v>11</v>
      </c>
      <c r="G47" s="169"/>
      <c r="H47" s="169"/>
      <c r="I47" s="124" t="s">
        <v>10</v>
      </c>
      <c r="J47" s="168"/>
      <c r="K47" s="168"/>
      <c r="L47" s="14"/>
      <c r="M47" s="14"/>
      <c r="N47" s="141"/>
      <c r="O47" s="141"/>
      <c r="P47" s="113" t="s">
        <v>10</v>
      </c>
      <c r="Q47" s="46" t="s">
        <v>11</v>
      </c>
      <c r="R47" s="113" t="s">
        <v>10</v>
      </c>
      <c r="S47" s="46" t="s">
        <v>11</v>
      </c>
      <c r="T47" s="139"/>
      <c r="U47" s="129"/>
    </row>
    <row r="48" spans="1:21" ht="15">
      <c r="A48" s="55">
        <v>1</v>
      </c>
      <c r="B48" s="85" t="s">
        <v>39</v>
      </c>
      <c r="C48" s="57">
        <v>1487</v>
      </c>
      <c r="D48" s="62">
        <v>0.043961566888396156</v>
      </c>
      <c r="E48" s="57">
        <v>1139</v>
      </c>
      <c r="F48" s="62">
        <v>0.0364912055874155</v>
      </c>
      <c r="G48" s="86">
        <v>0.3055311676909569</v>
      </c>
      <c r="H48" s="87">
        <v>1</v>
      </c>
      <c r="I48" s="57">
        <v>1391</v>
      </c>
      <c r="J48" s="88">
        <v>0.06901509705248032</v>
      </c>
      <c r="K48" s="89">
        <v>0</v>
      </c>
      <c r="L48" s="14"/>
      <c r="M48" s="14"/>
      <c r="N48" s="55">
        <v>1</v>
      </c>
      <c r="O48" s="85" t="s">
        <v>39</v>
      </c>
      <c r="P48" s="57">
        <v>6943</v>
      </c>
      <c r="Q48" s="62">
        <v>0.04392552336726495</v>
      </c>
      <c r="R48" s="57">
        <v>6757</v>
      </c>
      <c r="S48" s="62">
        <v>0.043539615444095056</v>
      </c>
      <c r="T48" s="60">
        <v>0.02752700902767491</v>
      </c>
      <c r="U48" s="89">
        <v>0</v>
      </c>
    </row>
    <row r="49" spans="1:21" ht="15">
      <c r="A49" s="90">
        <v>2</v>
      </c>
      <c r="B49" s="91" t="s">
        <v>64</v>
      </c>
      <c r="C49" s="65">
        <v>1397</v>
      </c>
      <c r="D49" s="70">
        <v>0.04130081300813008</v>
      </c>
      <c r="E49" s="65">
        <v>601</v>
      </c>
      <c r="F49" s="70">
        <v>0.019254797680453656</v>
      </c>
      <c r="G49" s="92">
        <v>1.3244592346089852</v>
      </c>
      <c r="H49" s="93">
        <v>6</v>
      </c>
      <c r="I49" s="65">
        <v>1140</v>
      </c>
      <c r="J49" s="94">
        <v>0.225438596491228</v>
      </c>
      <c r="K49" s="95">
        <v>0</v>
      </c>
      <c r="L49" s="14"/>
      <c r="M49" s="14"/>
      <c r="N49" s="90">
        <v>2</v>
      </c>
      <c r="O49" s="91" t="s">
        <v>42</v>
      </c>
      <c r="P49" s="65">
        <v>5248</v>
      </c>
      <c r="Q49" s="70">
        <v>0.03320195112075565</v>
      </c>
      <c r="R49" s="65">
        <v>5491</v>
      </c>
      <c r="S49" s="70">
        <v>0.035381978452497555</v>
      </c>
      <c r="T49" s="68">
        <v>-0.044254234201420495</v>
      </c>
      <c r="U49" s="95">
        <v>0</v>
      </c>
    </row>
    <row r="50" spans="1:21" ht="15">
      <c r="A50" s="90">
        <v>3</v>
      </c>
      <c r="B50" s="91" t="s">
        <v>44</v>
      </c>
      <c r="C50" s="65">
        <v>1153</v>
      </c>
      <c r="D50" s="70">
        <v>0.03408721359940872</v>
      </c>
      <c r="E50" s="65">
        <v>786</v>
      </c>
      <c r="F50" s="70">
        <v>0.025181815269278825</v>
      </c>
      <c r="G50" s="92">
        <v>0.4669211195928753</v>
      </c>
      <c r="H50" s="93">
        <v>2</v>
      </c>
      <c r="I50" s="65">
        <v>1040</v>
      </c>
      <c r="J50" s="94">
        <v>0.10865384615384621</v>
      </c>
      <c r="K50" s="95">
        <v>1</v>
      </c>
      <c r="L50" s="14"/>
      <c r="M50" s="14"/>
      <c r="N50" s="90">
        <v>3</v>
      </c>
      <c r="O50" s="91" t="s">
        <v>44</v>
      </c>
      <c r="P50" s="65">
        <v>5221</v>
      </c>
      <c r="Q50" s="70">
        <v>0.03303113315576701</v>
      </c>
      <c r="R50" s="65">
        <v>4908</v>
      </c>
      <c r="S50" s="70">
        <v>0.0316253415124491</v>
      </c>
      <c r="T50" s="68">
        <v>0.0637734311328444</v>
      </c>
      <c r="U50" s="95">
        <v>1</v>
      </c>
    </row>
    <row r="51" spans="1:21" ht="15">
      <c r="A51" s="90">
        <v>4</v>
      </c>
      <c r="B51" s="91" t="s">
        <v>42</v>
      </c>
      <c r="C51" s="65">
        <v>1127</v>
      </c>
      <c r="D51" s="70">
        <v>0.033318551367331854</v>
      </c>
      <c r="E51" s="65">
        <v>1002</v>
      </c>
      <c r="F51" s="70">
        <v>0.032102008778393615</v>
      </c>
      <c r="G51" s="92">
        <v>0.12475049900199608</v>
      </c>
      <c r="H51" s="93">
        <v>-1</v>
      </c>
      <c r="I51" s="65">
        <v>1110</v>
      </c>
      <c r="J51" s="94">
        <v>0.015315315315315381</v>
      </c>
      <c r="K51" s="95">
        <v>-1</v>
      </c>
      <c r="L51" s="14"/>
      <c r="M51" s="14"/>
      <c r="N51" s="90">
        <v>4</v>
      </c>
      <c r="O51" s="91" t="s">
        <v>41</v>
      </c>
      <c r="P51" s="65">
        <v>4503</v>
      </c>
      <c r="Q51" s="70">
        <v>0.028488640605328255</v>
      </c>
      <c r="R51" s="65">
        <v>4343</v>
      </c>
      <c r="S51" s="70">
        <v>0.027984689932470747</v>
      </c>
      <c r="T51" s="68">
        <v>0.03684089339166485</v>
      </c>
      <c r="U51" s="95">
        <v>1</v>
      </c>
    </row>
    <row r="52" spans="1:21" ht="15">
      <c r="A52" s="90">
        <v>5</v>
      </c>
      <c r="B52" s="96" t="s">
        <v>41</v>
      </c>
      <c r="C52" s="73">
        <v>1048</v>
      </c>
      <c r="D52" s="78">
        <v>0.0309830007390983</v>
      </c>
      <c r="E52" s="73">
        <v>860</v>
      </c>
      <c r="F52" s="78">
        <v>0.027552622304808892</v>
      </c>
      <c r="G52" s="97">
        <v>0.2186046511627906</v>
      </c>
      <c r="H52" s="98">
        <v>-1</v>
      </c>
      <c r="I52" s="73">
        <v>831</v>
      </c>
      <c r="J52" s="99">
        <v>0.2611311672683514</v>
      </c>
      <c r="K52" s="100">
        <v>0</v>
      </c>
      <c r="L52" s="14"/>
      <c r="M52" s="14"/>
      <c r="N52" s="90">
        <v>5</v>
      </c>
      <c r="O52" s="96" t="s">
        <v>64</v>
      </c>
      <c r="P52" s="73">
        <v>3954</v>
      </c>
      <c r="Q52" s="78">
        <v>0.0250153419838925</v>
      </c>
      <c r="R52" s="73">
        <v>2084</v>
      </c>
      <c r="S52" s="78">
        <v>0.013428527243672354</v>
      </c>
      <c r="T52" s="76">
        <v>0.8973128598848368</v>
      </c>
      <c r="U52" s="100">
        <v>10</v>
      </c>
    </row>
    <row r="53" spans="1:21" ht="15">
      <c r="A53" s="101">
        <v>6</v>
      </c>
      <c r="B53" s="85" t="s">
        <v>47</v>
      </c>
      <c r="C53" s="57">
        <v>698</v>
      </c>
      <c r="D53" s="62">
        <v>0.020635624538063564</v>
      </c>
      <c r="E53" s="57">
        <v>533</v>
      </c>
      <c r="F53" s="62">
        <v>0.017076218242399</v>
      </c>
      <c r="G53" s="86">
        <v>0.3095684803001877</v>
      </c>
      <c r="H53" s="87">
        <v>5</v>
      </c>
      <c r="I53" s="57">
        <v>569</v>
      </c>
      <c r="J53" s="88">
        <v>0.22671353251318105</v>
      </c>
      <c r="K53" s="89">
        <v>1</v>
      </c>
      <c r="L53" s="14"/>
      <c r="M53" s="14"/>
      <c r="N53" s="101">
        <v>6</v>
      </c>
      <c r="O53" s="85" t="s">
        <v>40</v>
      </c>
      <c r="P53" s="57">
        <v>3403</v>
      </c>
      <c r="Q53" s="62">
        <v>0.02152939017986499</v>
      </c>
      <c r="R53" s="57">
        <v>5060</v>
      </c>
      <c r="S53" s="62">
        <v>0.032604773441929996</v>
      </c>
      <c r="T53" s="60">
        <v>-0.3274703557312253</v>
      </c>
      <c r="U53" s="89">
        <v>-3</v>
      </c>
    </row>
    <row r="54" spans="1:21" ht="15">
      <c r="A54" s="90">
        <v>7</v>
      </c>
      <c r="B54" s="91" t="s">
        <v>43</v>
      </c>
      <c r="C54" s="65">
        <v>640</v>
      </c>
      <c r="D54" s="70">
        <v>0.01892091648189209</v>
      </c>
      <c r="E54" s="65">
        <v>615</v>
      </c>
      <c r="F54" s="70">
        <v>0.019703328741229615</v>
      </c>
      <c r="G54" s="92">
        <v>0.04065040650406515</v>
      </c>
      <c r="H54" s="93">
        <v>0</v>
      </c>
      <c r="I54" s="65">
        <v>564</v>
      </c>
      <c r="J54" s="94">
        <v>0.13475177304964547</v>
      </c>
      <c r="K54" s="95">
        <v>2</v>
      </c>
      <c r="L54" s="14"/>
      <c r="M54" s="14"/>
      <c r="N54" s="90">
        <v>7</v>
      </c>
      <c r="O54" s="91" t="s">
        <v>47</v>
      </c>
      <c r="P54" s="65">
        <v>2904</v>
      </c>
      <c r="Q54" s="70">
        <v>0.01837242112322302</v>
      </c>
      <c r="R54" s="65">
        <v>2817</v>
      </c>
      <c r="S54" s="70">
        <v>0.0181517088509717</v>
      </c>
      <c r="T54" s="68">
        <v>0.03088391906283272</v>
      </c>
      <c r="U54" s="95">
        <v>3</v>
      </c>
    </row>
    <row r="55" spans="1:21" ht="15">
      <c r="A55" s="90">
        <v>8</v>
      </c>
      <c r="B55" s="91" t="s">
        <v>123</v>
      </c>
      <c r="C55" s="65">
        <v>578</v>
      </c>
      <c r="D55" s="70">
        <v>0.017087952697708797</v>
      </c>
      <c r="E55" s="65">
        <v>267</v>
      </c>
      <c r="F55" s="70">
        <v>0.008554128087655785</v>
      </c>
      <c r="G55" s="92">
        <v>1.1647940074906367</v>
      </c>
      <c r="H55" s="93">
        <v>23</v>
      </c>
      <c r="I55" s="65">
        <v>317</v>
      </c>
      <c r="J55" s="94">
        <v>0.8233438485804416</v>
      </c>
      <c r="K55" s="95">
        <v>18</v>
      </c>
      <c r="L55" s="14"/>
      <c r="M55" s="14"/>
      <c r="N55" s="90">
        <v>8</v>
      </c>
      <c r="O55" s="91" t="s">
        <v>43</v>
      </c>
      <c r="P55" s="65">
        <v>2901</v>
      </c>
      <c r="Q55" s="70">
        <v>0.018353441349335392</v>
      </c>
      <c r="R55" s="65">
        <v>3156</v>
      </c>
      <c r="S55" s="70">
        <v>0.020336099798958708</v>
      </c>
      <c r="T55" s="68">
        <v>-0.08079847908745252</v>
      </c>
      <c r="U55" s="95">
        <v>0</v>
      </c>
    </row>
    <row r="56" spans="1:21" ht="15">
      <c r="A56" s="90">
        <v>9</v>
      </c>
      <c r="B56" s="91" t="s">
        <v>135</v>
      </c>
      <c r="C56" s="65">
        <v>568</v>
      </c>
      <c r="D56" s="70">
        <v>0.01679231337767923</v>
      </c>
      <c r="E56" s="65">
        <v>511</v>
      </c>
      <c r="F56" s="70">
        <v>0.016371383718322495</v>
      </c>
      <c r="G56" s="92">
        <v>0.11154598825831696</v>
      </c>
      <c r="H56" s="93">
        <v>4</v>
      </c>
      <c r="I56" s="65">
        <v>330</v>
      </c>
      <c r="J56" s="94">
        <v>0.7212121212121212</v>
      </c>
      <c r="K56" s="95">
        <v>12</v>
      </c>
      <c r="L56" s="14"/>
      <c r="M56" s="14"/>
      <c r="N56" s="90">
        <v>9</v>
      </c>
      <c r="O56" s="91" t="s">
        <v>46</v>
      </c>
      <c r="P56" s="65">
        <v>2825</v>
      </c>
      <c r="Q56" s="70">
        <v>0.01787262041084884</v>
      </c>
      <c r="R56" s="65">
        <v>3244</v>
      </c>
      <c r="S56" s="70">
        <v>0.02090313933707923</v>
      </c>
      <c r="T56" s="68">
        <v>-0.12916152897657218</v>
      </c>
      <c r="U56" s="95">
        <v>-3</v>
      </c>
    </row>
    <row r="57" spans="1:21" ht="15">
      <c r="A57" s="102">
        <v>10</v>
      </c>
      <c r="B57" s="96" t="s">
        <v>55</v>
      </c>
      <c r="C57" s="73">
        <v>557</v>
      </c>
      <c r="D57" s="78">
        <v>0.016467110125646712</v>
      </c>
      <c r="E57" s="73">
        <v>571</v>
      </c>
      <c r="F57" s="78">
        <v>0.018293659693076603</v>
      </c>
      <c r="G57" s="97">
        <v>-0.024518388791593737</v>
      </c>
      <c r="H57" s="98">
        <v>-1</v>
      </c>
      <c r="I57" s="73">
        <v>452</v>
      </c>
      <c r="J57" s="99">
        <v>0.23230088495575218</v>
      </c>
      <c r="K57" s="100">
        <v>6</v>
      </c>
      <c r="L57" s="14"/>
      <c r="M57" s="14"/>
      <c r="N57" s="102">
        <v>10</v>
      </c>
      <c r="O57" s="96" t="s">
        <v>85</v>
      </c>
      <c r="P57" s="73">
        <v>2798</v>
      </c>
      <c r="Q57" s="78">
        <v>0.017701802445860195</v>
      </c>
      <c r="R57" s="73">
        <v>2206</v>
      </c>
      <c r="S57" s="78">
        <v>0.014214650239703077</v>
      </c>
      <c r="T57" s="76">
        <v>0.2683590208522213</v>
      </c>
      <c r="U57" s="100">
        <v>3</v>
      </c>
    </row>
    <row r="58" spans="1:21" ht="15">
      <c r="A58" s="101">
        <v>11</v>
      </c>
      <c r="B58" s="85" t="s">
        <v>45</v>
      </c>
      <c r="C58" s="57">
        <v>528</v>
      </c>
      <c r="D58" s="62">
        <v>0.015609756097560976</v>
      </c>
      <c r="E58" s="57">
        <v>350</v>
      </c>
      <c r="F58" s="62">
        <v>0.011213276519398968</v>
      </c>
      <c r="G58" s="86">
        <v>0.5085714285714287</v>
      </c>
      <c r="H58" s="87">
        <v>10</v>
      </c>
      <c r="I58" s="57">
        <v>480</v>
      </c>
      <c r="J58" s="88">
        <v>0.10000000000000009</v>
      </c>
      <c r="K58" s="89">
        <v>3</v>
      </c>
      <c r="L58" s="14"/>
      <c r="M58" s="14"/>
      <c r="N58" s="101">
        <v>11</v>
      </c>
      <c r="O58" s="85" t="s">
        <v>55</v>
      </c>
      <c r="P58" s="57">
        <v>2758</v>
      </c>
      <c r="Q58" s="62">
        <v>0.017448738794025167</v>
      </c>
      <c r="R58" s="57">
        <v>2933</v>
      </c>
      <c r="S58" s="62">
        <v>0.018899170060312387</v>
      </c>
      <c r="T58" s="60">
        <v>-0.059665871121718395</v>
      </c>
      <c r="U58" s="89">
        <v>-2</v>
      </c>
    </row>
    <row r="59" spans="1:21" ht="15">
      <c r="A59" s="90">
        <v>12</v>
      </c>
      <c r="B59" s="91" t="s">
        <v>121</v>
      </c>
      <c r="C59" s="65">
        <v>498</v>
      </c>
      <c r="D59" s="70">
        <v>0.014722838137472284</v>
      </c>
      <c r="E59" s="65">
        <v>294</v>
      </c>
      <c r="F59" s="70">
        <v>0.009419152276295133</v>
      </c>
      <c r="G59" s="92">
        <v>0.6938775510204083</v>
      </c>
      <c r="H59" s="93">
        <v>15</v>
      </c>
      <c r="I59" s="65">
        <v>406</v>
      </c>
      <c r="J59" s="94">
        <v>0.22660098522167482</v>
      </c>
      <c r="K59" s="95">
        <v>6</v>
      </c>
      <c r="L59" s="14"/>
      <c r="M59" s="14"/>
      <c r="N59" s="90">
        <v>12</v>
      </c>
      <c r="O59" s="91" t="s">
        <v>48</v>
      </c>
      <c r="P59" s="65">
        <v>2338</v>
      </c>
      <c r="Q59" s="70">
        <v>0.014791570449757376</v>
      </c>
      <c r="R59" s="65">
        <v>3232</v>
      </c>
      <c r="S59" s="70">
        <v>0.02082581576369916</v>
      </c>
      <c r="T59" s="68">
        <v>-0.2766089108910891</v>
      </c>
      <c r="U59" s="95">
        <v>-5</v>
      </c>
    </row>
    <row r="60" spans="1:21" ht="15">
      <c r="A60" s="90">
        <v>13</v>
      </c>
      <c r="B60" s="91" t="s">
        <v>49</v>
      </c>
      <c r="C60" s="65">
        <v>491</v>
      </c>
      <c r="D60" s="70">
        <v>0.01451589061345159</v>
      </c>
      <c r="E60" s="65">
        <v>306</v>
      </c>
      <c r="F60" s="70">
        <v>0.009803607471245954</v>
      </c>
      <c r="G60" s="92">
        <v>0.6045751633986929</v>
      </c>
      <c r="H60" s="93">
        <v>13</v>
      </c>
      <c r="I60" s="65">
        <v>315</v>
      </c>
      <c r="J60" s="94">
        <v>0.5587301587301587</v>
      </c>
      <c r="K60" s="95">
        <v>14</v>
      </c>
      <c r="L60" s="14"/>
      <c r="M60" s="14"/>
      <c r="N60" s="90">
        <v>13</v>
      </c>
      <c r="O60" s="91" t="s">
        <v>54</v>
      </c>
      <c r="P60" s="65">
        <v>2319</v>
      </c>
      <c r="Q60" s="70">
        <v>0.014671365215135738</v>
      </c>
      <c r="R60" s="65">
        <v>2753</v>
      </c>
      <c r="S60" s="70">
        <v>0.01773931645961132</v>
      </c>
      <c r="T60" s="68">
        <v>-0.1576462041409371</v>
      </c>
      <c r="U60" s="95">
        <v>-1</v>
      </c>
    </row>
    <row r="61" spans="1:21" ht="15">
      <c r="A61" s="90">
        <v>14</v>
      </c>
      <c r="B61" s="91" t="s">
        <v>85</v>
      </c>
      <c r="C61" s="65">
        <v>475</v>
      </c>
      <c r="D61" s="70">
        <v>0.014042867701404288</v>
      </c>
      <c r="E61" s="65">
        <v>499</v>
      </c>
      <c r="F61" s="70">
        <v>0.015986928523371673</v>
      </c>
      <c r="G61" s="92">
        <v>-0.04809619238476959</v>
      </c>
      <c r="H61" s="93">
        <v>0</v>
      </c>
      <c r="I61" s="65">
        <v>536</v>
      </c>
      <c r="J61" s="94">
        <v>-0.11380597014925375</v>
      </c>
      <c r="K61" s="95">
        <v>-4</v>
      </c>
      <c r="L61" s="14"/>
      <c r="M61" s="14"/>
      <c r="N61" s="90">
        <v>14</v>
      </c>
      <c r="O61" s="91" t="s">
        <v>45</v>
      </c>
      <c r="P61" s="65">
        <v>2310</v>
      </c>
      <c r="Q61" s="70">
        <v>0.014614425893472855</v>
      </c>
      <c r="R61" s="65">
        <v>1859</v>
      </c>
      <c r="S61" s="70">
        <v>0.011978710242796021</v>
      </c>
      <c r="T61" s="68">
        <v>0.2426035502958579</v>
      </c>
      <c r="U61" s="95">
        <v>4</v>
      </c>
    </row>
    <row r="62" spans="1:21" ht="15">
      <c r="A62" s="102">
        <v>15</v>
      </c>
      <c r="B62" s="96" t="s">
        <v>103</v>
      </c>
      <c r="C62" s="73">
        <v>457</v>
      </c>
      <c r="D62" s="78">
        <v>0.013510716925351073</v>
      </c>
      <c r="E62" s="73">
        <v>332</v>
      </c>
      <c r="F62" s="78">
        <v>0.010636593726972735</v>
      </c>
      <c r="G62" s="97">
        <v>0.37650602409638556</v>
      </c>
      <c r="H62" s="98">
        <v>9</v>
      </c>
      <c r="I62" s="73">
        <v>422</v>
      </c>
      <c r="J62" s="99">
        <v>0.08293838862559233</v>
      </c>
      <c r="K62" s="100">
        <v>2</v>
      </c>
      <c r="L62" s="14"/>
      <c r="M62" s="14"/>
      <c r="N62" s="102">
        <v>15</v>
      </c>
      <c r="O62" s="96" t="s">
        <v>80</v>
      </c>
      <c r="P62" s="73">
        <v>2226</v>
      </c>
      <c r="Q62" s="78">
        <v>0.014082992224619298</v>
      </c>
      <c r="R62" s="73">
        <v>2064</v>
      </c>
      <c r="S62" s="78">
        <v>0.013299654621372236</v>
      </c>
      <c r="T62" s="76">
        <v>0.07848837209302317</v>
      </c>
      <c r="U62" s="100">
        <v>1</v>
      </c>
    </row>
    <row r="63" spans="1:21" ht="15">
      <c r="A63" s="101">
        <v>16</v>
      </c>
      <c r="B63" s="85" t="s">
        <v>57</v>
      </c>
      <c r="C63" s="57">
        <v>448</v>
      </c>
      <c r="D63" s="62">
        <v>0.013244641537324464</v>
      </c>
      <c r="E63" s="57">
        <v>398</v>
      </c>
      <c r="F63" s="62">
        <v>0.012751097299202256</v>
      </c>
      <c r="G63" s="86">
        <v>0.12562814070351758</v>
      </c>
      <c r="H63" s="87">
        <v>3</v>
      </c>
      <c r="I63" s="57">
        <v>365</v>
      </c>
      <c r="J63" s="88">
        <v>0.22739726027397267</v>
      </c>
      <c r="K63" s="89">
        <v>3</v>
      </c>
      <c r="L63" s="14"/>
      <c r="M63" s="14"/>
      <c r="N63" s="101">
        <v>16</v>
      </c>
      <c r="O63" s="85" t="s">
        <v>57</v>
      </c>
      <c r="P63" s="57">
        <v>2077</v>
      </c>
      <c r="Q63" s="62">
        <v>0.013140330121533818</v>
      </c>
      <c r="R63" s="57">
        <v>2793</v>
      </c>
      <c r="S63" s="62">
        <v>0.01799706170421156</v>
      </c>
      <c r="T63" s="60">
        <v>-0.25635517364840676</v>
      </c>
      <c r="U63" s="89">
        <v>-5</v>
      </c>
    </row>
    <row r="64" spans="1:21" ht="15">
      <c r="A64" s="90">
        <v>17</v>
      </c>
      <c r="B64" s="91" t="s">
        <v>80</v>
      </c>
      <c r="C64" s="65">
        <v>427</v>
      </c>
      <c r="D64" s="70">
        <v>0.01262379896526238</v>
      </c>
      <c r="E64" s="65">
        <v>440</v>
      </c>
      <c r="F64" s="70">
        <v>0.014096690481530132</v>
      </c>
      <c r="G64" s="92">
        <v>-0.02954545454545454</v>
      </c>
      <c r="H64" s="93">
        <v>-1</v>
      </c>
      <c r="I64" s="65">
        <v>514</v>
      </c>
      <c r="J64" s="94">
        <v>-0.169260700389105</v>
      </c>
      <c r="K64" s="95">
        <v>-6</v>
      </c>
      <c r="L64" s="14"/>
      <c r="M64" s="14"/>
      <c r="N64" s="90">
        <v>17</v>
      </c>
      <c r="O64" s="91" t="s">
        <v>103</v>
      </c>
      <c r="P64" s="65">
        <v>2021</v>
      </c>
      <c r="Q64" s="70">
        <v>0.01278604100896478</v>
      </c>
      <c r="R64" s="65">
        <v>1856</v>
      </c>
      <c r="S64" s="70">
        <v>0.011959379349451002</v>
      </c>
      <c r="T64" s="68">
        <v>0.08890086206896552</v>
      </c>
      <c r="U64" s="95">
        <v>2</v>
      </c>
    </row>
    <row r="65" spans="1:21" ht="15">
      <c r="A65" s="90">
        <v>18</v>
      </c>
      <c r="B65" s="91" t="s">
        <v>70</v>
      </c>
      <c r="C65" s="65">
        <v>417</v>
      </c>
      <c r="D65" s="70">
        <v>0.012328159645232817</v>
      </c>
      <c r="E65" s="65">
        <v>439</v>
      </c>
      <c r="F65" s="70">
        <v>0.014064652548617563</v>
      </c>
      <c r="G65" s="92">
        <v>-0.05011389521640086</v>
      </c>
      <c r="H65" s="93">
        <v>0</v>
      </c>
      <c r="I65" s="65">
        <v>292</v>
      </c>
      <c r="J65" s="94">
        <v>0.42808219178082196</v>
      </c>
      <c r="K65" s="95">
        <v>12</v>
      </c>
      <c r="L65" s="14"/>
      <c r="M65" s="14"/>
      <c r="N65" s="90">
        <v>18</v>
      </c>
      <c r="O65" s="91" t="s">
        <v>99</v>
      </c>
      <c r="P65" s="65">
        <v>1997</v>
      </c>
      <c r="Q65" s="70">
        <v>0.012634202817863763</v>
      </c>
      <c r="R65" s="65">
        <v>1701</v>
      </c>
      <c r="S65" s="70">
        <v>0.010960616526625083</v>
      </c>
      <c r="T65" s="68">
        <v>0.1740152851263963</v>
      </c>
      <c r="U65" s="95">
        <v>3</v>
      </c>
    </row>
    <row r="66" spans="1:21" ht="15">
      <c r="A66" s="90">
        <v>19</v>
      </c>
      <c r="B66" s="91" t="s">
        <v>100</v>
      </c>
      <c r="C66" s="65">
        <v>405</v>
      </c>
      <c r="D66" s="70">
        <v>0.01197339246119734</v>
      </c>
      <c r="E66" s="65">
        <v>334</v>
      </c>
      <c r="F66" s="70">
        <v>0.010700669592797873</v>
      </c>
      <c r="G66" s="92">
        <v>0.21257485029940115</v>
      </c>
      <c r="H66" s="93">
        <v>4</v>
      </c>
      <c r="I66" s="65">
        <v>506</v>
      </c>
      <c r="J66" s="94">
        <v>-0.1996047430830039</v>
      </c>
      <c r="K66" s="95">
        <v>-6</v>
      </c>
      <c r="N66" s="90">
        <v>19</v>
      </c>
      <c r="O66" s="91" t="s">
        <v>100</v>
      </c>
      <c r="P66" s="65">
        <v>1968</v>
      </c>
      <c r="Q66" s="70">
        <v>0.012450731670283368</v>
      </c>
      <c r="R66" s="65">
        <v>1454</v>
      </c>
      <c r="S66" s="70">
        <v>0.009369039641218619</v>
      </c>
      <c r="T66" s="68">
        <v>0.35350756533700145</v>
      </c>
      <c r="U66" s="95">
        <v>6</v>
      </c>
    </row>
    <row r="67" spans="1:21" ht="15">
      <c r="A67" s="102">
        <v>20</v>
      </c>
      <c r="B67" s="96" t="s">
        <v>144</v>
      </c>
      <c r="C67" s="73">
        <v>403</v>
      </c>
      <c r="D67" s="78">
        <v>0.011914264597191427</v>
      </c>
      <c r="E67" s="73">
        <v>178</v>
      </c>
      <c r="F67" s="78">
        <v>0.005702752058437189</v>
      </c>
      <c r="G67" s="97">
        <v>1.2640449438202248</v>
      </c>
      <c r="H67" s="98">
        <v>32</v>
      </c>
      <c r="I67" s="73">
        <v>240</v>
      </c>
      <c r="J67" s="99">
        <v>0.6791666666666667</v>
      </c>
      <c r="K67" s="100">
        <v>21</v>
      </c>
      <c r="N67" s="102">
        <v>20</v>
      </c>
      <c r="O67" s="96" t="s">
        <v>70</v>
      </c>
      <c r="P67" s="73">
        <v>1823</v>
      </c>
      <c r="Q67" s="78">
        <v>0.011533375932381393</v>
      </c>
      <c r="R67" s="73">
        <v>2147</v>
      </c>
      <c r="S67" s="78">
        <v>0.013834476003917727</v>
      </c>
      <c r="T67" s="76">
        <v>-0.15090824406148118</v>
      </c>
      <c r="U67" s="100">
        <v>-6</v>
      </c>
    </row>
    <row r="68" spans="1:21" ht="15">
      <c r="A68" s="134" t="s">
        <v>53</v>
      </c>
      <c r="B68" s="135"/>
      <c r="C68" s="3">
        <f>SUM(C48:C67)</f>
        <v>13802</v>
      </c>
      <c r="D68" s="6">
        <f>C68/C70</f>
        <v>0.4080413895048041</v>
      </c>
      <c r="E68" s="3">
        <f>SUM(E48:E67)</f>
        <v>10455</v>
      </c>
      <c r="F68" s="6">
        <f>E68/E70</f>
        <v>0.3349565886009035</v>
      </c>
      <c r="G68" s="17">
        <f>C68/E68-1</f>
        <v>0.3201339072214251</v>
      </c>
      <c r="H68" s="17"/>
      <c r="I68" s="3">
        <f>SUM(I48:I67)</f>
        <v>11820</v>
      </c>
      <c r="J68" s="18">
        <f>C68/I68-1</f>
        <v>0.16768189509306253</v>
      </c>
      <c r="K68" s="19"/>
      <c r="N68" s="134" t="s">
        <v>53</v>
      </c>
      <c r="O68" s="135"/>
      <c r="P68" s="3">
        <f>SUM(P48:P67)</f>
        <v>62537</v>
      </c>
      <c r="Q68" s="6">
        <f>P68/P70</f>
        <v>0.3956460398701783</v>
      </c>
      <c r="R68" s="3">
        <f>SUM(R48:R67)</f>
        <v>62858</v>
      </c>
      <c r="S68" s="6">
        <f>R68/R70</f>
        <v>0.40503376462704266</v>
      </c>
      <c r="T68" s="17">
        <f>P68/R68-1</f>
        <v>-0.005106748544338013</v>
      </c>
      <c r="U68" s="27"/>
    </row>
    <row r="69" spans="1:21" ht="15">
      <c r="A69" s="134" t="s">
        <v>12</v>
      </c>
      <c r="B69" s="135"/>
      <c r="C69" s="26">
        <f>C70-SUM(C48:C67)</f>
        <v>20023</v>
      </c>
      <c r="D69" s="6">
        <f>C69/C70</f>
        <v>0.5919586104951958</v>
      </c>
      <c r="E69" s="26">
        <f>E70-SUM(E48:E67)</f>
        <v>20758</v>
      </c>
      <c r="F69" s="6">
        <f>E69/E70</f>
        <v>0.6650434113990965</v>
      </c>
      <c r="G69" s="17">
        <f>C69/E69-1</f>
        <v>-0.03540803545620963</v>
      </c>
      <c r="H69" s="17"/>
      <c r="I69" s="26">
        <f>I70-SUM(I48:I67)</f>
        <v>20959</v>
      </c>
      <c r="J69" s="18">
        <f>C69/I69-1</f>
        <v>-0.04465861920893177</v>
      </c>
      <c r="K69" s="19"/>
      <c r="N69" s="134" t="s">
        <v>12</v>
      </c>
      <c r="O69" s="135"/>
      <c r="P69" s="3">
        <f>P70-SUM(P48:P67)</f>
        <v>95526</v>
      </c>
      <c r="Q69" s="6">
        <f>P69/P70</f>
        <v>0.6043539601298217</v>
      </c>
      <c r="R69" s="3">
        <f>R70-SUM(R48:R67)</f>
        <v>92334</v>
      </c>
      <c r="S69" s="6">
        <f>R69/R70</f>
        <v>0.5949662353729573</v>
      </c>
      <c r="T69" s="17">
        <f>P69/R69-1</f>
        <v>0.03457014750796028</v>
      </c>
      <c r="U69" s="28"/>
    </row>
    <row r="70" spans="1:21" ht="15">
      <c r="A70" s="130" t="s">
        <v>38</v>
      </c>
      <c r="B70" s="131"/>
      <c r="C70" s="24">
        <v>33825</v>
      </c>
      <c r="D70" s="103">
        <v>1</v>
      </c>
      <c r="E70" s="24">
        <v>31213</v>
      </c>
      <c r="F70" s="103">
        <v>1</v>
      </c>
      <c r="G70" s="20">
        <v>0.08368308076762898</v>
      </c>
      <c r="H70" s="20"/>
      <c r="I70" s="24">
        <v>32779</v>
      </c>
      <c r="J70" s="49">
        <v>0.031910674517221294</v>
      </c>
      <c r="K70" s="104"/>
      <c r="L70" s="14"/>
      <c r="N70" s="130" t="s">
        <v>38</v>
      </c>
      <c r="O70" s="131"/>
      <c r="P70" s="24">
        <v>158063</v>
      </c>
      <c r="Q70" s="103">
        <v>1</v>
      </c>
      <c r="R70" s="24">
        <v>155192</v>
      </c>
      <c r="S70" s="103">
        <v>1</v>
      </c>
      <c r="T70" s="29">
        <v>0.018499664931181936</v>
      </c>
      <c r="U70" s="104"/>
    </row>
    <row r="71" spans="1:14" ht="15">
      <c r="A71" t="s">
        <v>111</v>
      </c>
      <c r="N71" t="s">
        <v>111</v>
      </c>
    </row>
    <row r="72" spans="1:14" ht="15" customHeight="1">
      <c r="A72" s="9" t="s">
        <v>113</v>
      </c>
      <c r="N72" s="9" t="s">
        <v>113</v>
      </c>
    </row>
  </sheetData>
  <sheetProtection/>
  <mergeCells count="82">
    <mergeCell ref="J9:J10"/>
    <mergeCell ref="A2:K2"/>
    <mergeCell ref="A3:K3"/>
    <mergeCell ref="I5:K5"/>
    <mergeCell ref="I6:K6"/>
    <mergeCell ref="C5:H5"/>
    <mergeCell ref="G7:G8"/>
    <mergeCell ref="J7:J8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N8:N10"/>
    <mergeCell ref="O8:O10"/>
    <mergeCell ref="T9:T10"/>
    <mergeCell ref="U9:U10"/>
    <mergeCell ref="N31:O31"/>
    <mergeCell ref="N32:O32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69:O69"/>
    <mergeCell ref="N70:O70"/>
    <mergeCell ref="U44:U45"/>
    <mergeCell ref="N45:N47"/>
    <mergeCell ref="O45:O47"/>
    <mergeCell ref="T46:T47"/>
    <mergeCell ref="U46:U47"/>
    <mergeCell ref="N68:O68"/>
  </mergeCells>
  <conditionalFormatting sqref="G31:H31 J31">
    <cfRule type="cellIs" priority="795" dxfId="146" operator="lessThan">
      <formula>0</formula>
    </cfRule>
  </conditionalFormatting>
  <conditionalFormatting sqref="K31">
    <cfRule type="cellIs" priority="794" dxfId="146" operator="lessThan">
      <formula>0</formula>
    </cfRule>
  </conditionalFormatting>
  <conditionalFormatting sqref="K32">
    <cfRule type="cellIs" priority="796" dxfId="146" operator="lessThan">
      <formula>0</formula>
    </cfRule>
  </conditionalFormatting>
  <conditionalFormatting sqref="G32:H32 J32">
    <cfRule type="cellIs" priority="797" dxfId="146" operator="lessThan">
      <formula>0</formula>
    </cfRule>
  </conditionalFormatting>
  <conditionalFormatting sqref="K68">
    <cfRule type="cellIs" priority="790" dxfId="146" operator="lessThan">
      <formula>0</formula>
    </cfRule>
  </conditionalFormatting>
  <conditionalFormatting sqref="K69">
    <cfRule type="cellIs" priority="792" dxfId="146" operator="lessThan">
      <formula>0</formula>
    </cfRule>
  </conditionalFormatting>
  <conditionalFormatting sqref="G69:H69 J69">
    <cfRule type="cellIs" priority="793" dxfId="146" operator="lessThan">
      <formula>0</formula>
    </cfRule>
  </conditionalFormatting>
  <conditionalFormatting sqref="G68:H68 J68">
    <cfRule type="cellIs" priority="791" dxfId="146" operator="lessThan">
      <formula>0</formula>
    </cfRule>
  </conditionalFormatting>
  <conditionalFormatting sqref="U32">
    <cfRule type="cellIs" priority="786" dxfId="146" operator="lessThan">
      <formula>0</formula>
    </cfRule>
  </conditionalFormatting>
  <conditionalFormatting sqref="T32">
    <cfRule type="cellIs" priority="785" dxfId="146" operator="lessThan">
      <formula>0</formula>
    </cfRule>
  </conditionalFormatting>
  <conditionalFormatting sqref="T31">
    <cfRule type="cellIs" priority="784" dxfId="146" operator="lessThan">
      <formula>0</formula>
    </cfRule>
  </conditionalFormatting>
  <conditionalFormatting sqref="U31">
    <cfRule type="cellIs" priority="787" dxfId="146" operator="lessThan">
      <formula>0</formula>
    </cfRule>
    <cfRule type="cellIs" priority="788" dxfId="147" operator="equal">
      <formula>0</formula>
    </cfRule>
    <cfRule type="cellIs" priority="789" dxfId="148" operator="greaterThan">
      <formula>0</formula>
    </cfRule>
  </conditionalFormatting>
  <conditionalFormatting sqref="T68">
    <cfRule type="cellIs" priority="778" dxfId="146" operator="lessThan">
      <formula>0</formula>
    </cfRule>
  </conditionalFormatting>
  <conditionalFormatting sqref="U69">
    <cfRule type="cellIs" priority="780" dxfId="146" operator="lessThan">
      <formula>0</formula>
    </cfRule>
  </conditionalFormatting>
  <conditionalFormatting sqref="U68">
    <cfRule type="cellIs" priority="781" dxfId="146" operator="lessThan">
      <formula>0</formula>
    </cfRule>
    <cfRule type="cellIs" priority="782" dxfId="147" operator="equal">
      <formula>0</formula>
    </cfRule>
    <cfRule type="cellIs" priority="783" dxfId="148" operator="greaterThan">
      <formula>0</formula>
    </cfRule>
  </conditionalFormatting>
  <conditionalFormatting sqref="T69">
    <cfRule type="cellIs" priority="779" dxfId="146" operator="lessThan">
      <formula>0</formula>
    </cfRule>
  </conditionalFormatting>
  <conditionalFormatting sqref="G11:G30 J11:J30">
    <cfRule type="cellIs" priority="32" dxfId="146" operator="lessThan">
      <formula>0</formula>
    </cfRule>
  </conditionalFormatting>
  <conditionalFormatting sqref="K11:K30">
    <cfRule type="cellIs" priority="29" dxfId="146" operator="lessThan">
      <formula>0</formula>
    </cfRule>
    <cfRule type="cellIs" priority="30" dxfId="147" operator="equal">
      <formula>0</formula>
    </cfRule>
    <cfRule type="cellIs" priority="31" dxfId="148" operator="greaterThan">
      <formula>0</formula>
    </cfRule>
  </conditionalFormatting>
  <conditionalFormatting sqref="H11:H30">
    <cfRule type="cellIs" priority="26" dxfId="146" operator="lessThan">
      <formula>0</formula>
    </cfRule>
    <cfRule type="cellIs" priority="27" dxfId="147" operator="equal">
      <formula>0</formula>
    </cfRule>
    <cfRule type="cellIs" priority="28" dxfId="148" operator="greaterThan">
      <formula>0</formula>
    </cfRule>
  </conditionalFormatting>
  <conditionalFormatting sqref="G33 J33">
    <cfRule type="cellIs" priority="25" dxfId="146" operator="lessThan">
      <formula>0</formula>
    </cfRule>
  </conditionalFormatting>
  <conditionalFormatting sqref="K33">
    <cfRule type="cellIs" priority="24" dxfId="146" operator="lessThan">
      <formula>0</formula>
    </cfRule>
  </conditionalFormatting>
  <conditionalFormatting sqref="H33">
    <cfRule type="cellIs" priority="23" dxfId="146" operator="lessThan">
      <formula>0</formula>
    </cfRule>
  </conditionalFormatting>
  <conditionalFormatting sqref="T11:T30">
    <cfRule type="cellIs" priority="22" dxfId="146" operator="lessThan">
      <formula>0</formula>
    </cfRule>
  </conditionalFormatting>
  <conditionalFormatting sqref="U11:U30">
    <cfRule type="cellIs" priority="19" dxfId="146" operator="lessThan">
      <formula>0</formula>
    </cfRule>
    <cfRule type="cellIs" priority="20" dxfId="147" operator="equal">
      <formula>0</formula>
    </cfRule>
    <cfRule type="cellIs" priority="21" dxfId="148" operator="greaterThan">
      <formula>0</formula>
    </cfRule>
  </conditionalFormatting>
  <conditionalFormatting sqref="T33">
    <cfRule type="cellIs" priority="18" dxfId="146" operator="lessThan">
      <formula>0</formula>
    </cfRule>
  </conditionalFormatting>
  <conditionalFormatting sqref="U33">
    <cfRule type="cellIs" priority="17" dxfId="146" operator="lessThan">
      <formula>0</formula>
    </cfRule>
  </conditionalFormatting>
  <conditionalFormatting sqref="G48:G67 J48:J67">
    <cfRule type="cellIs" priority="16" dxfId="146" operator="lessThan">
      <formula>0</formula>
    </cfRule>
  </conditionalFormatting>
  <conditionalFormatting sqref="K48:K67">
    <cfRule type="cellIs" priority="13" dxfId="146" operator="lessThan">
      <formula>0</formula>
    </cfRule>
    <cfRule type="cellIs" priority="14" dxfId="147" operator="equal">
      <formula>0</formula>
    </cfRule>
    <cfRule type="cellIs" priority="15" dxfId="148" operator="greaterThan">
      <formula>0</formula>
    </cfRule>
  </conditionalFormatting>
  <conditionalFormatting sqref="H48:H67">
    <cfRule type="cellIs" priority="10" dxfId="146" operator="lessThan">
      <formula>0</formula>
    </cfRule>
    <cfRule type="cellIs" priority="11" dxfId="147" operator="equal">
      <formula>0</formula>
    </cfRule>
    <cfRule type="cellIs" priority="12" dxfId="148" operator="greaterThan">
      <formula>0</formula>
    </cfRule>
  </conditionalFormatting>
  <conditionalFormatting sqref="G70 J70">
    <cfRule type="cellIs" priority="9" dxfId="146" operator="lessThan">
      <formula>0</formula>
    </cfRule>
  </conditionalFormatting>
  <conditionalFormatting sqref="K70">
    <cfRule type="cellIs" priority="8" dxfId="146" operator="lessThan">
      <formula>0</formula>
    </cfRule>
  </conditionalFormatting>
  <conditionalFormatting sqref="H70">
    <cfRule type="cellIs" priority="7" dxfId="146" operator="lessThan">
      <formula>0</formula>
    </cfRule>
  </conditionalFormatting>
  <conditionalFormatting sqref="T48:T67">
    <cfRule type="cellIs" priority="6" dxfId="146" operator="lessThan">
      <formula>0</formula>
    </cfRule>
  </conditionalFormatting>
  <conditionalFormatting sqref="U48:U67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T70">
    <cfRule type="cellIs" priority="2" dxfId="146" operator="lessThan">
      <formula>0</formula>
    </cfRule>
  </conditionalFormatting>
  <conditionalFormatting sqref="U70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7">
      <selection activeCell="A3" sqref="A3:K3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53"/>
      <c r="K1" s="54"/>
      <c r="O1" s="53"/>
      <c r="U1" s="54">
        <v>43621</v>
      </c>
    </row>
    <row r="2" spans="1:21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81" t="s">
        <v>105</v>
      </c>
      <c r="O2" s="181"/>
      <c r="P2" s="181"/>
      <c r="Q2" s="181"/>
      <c r="R2" s="181"/>
      <c r="S2" s="181"/>
      <c r="T2" s="181"/>
      <c r="U2" s="181"/>
    </row>
    <row r="3" spans="1:21" ht="14.25" customHeight="1">
      <c r="A3" s="142" t="s">
        <v>145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"/>
      <c r="M3" s="21"/>
      <c r="N3" s="181"/>
      <c r="O3" s="181"/>
      <c r="P3" s="181"/>
      <c r="Q3" s="181"/>
      <c r="R3" s="181"/>
      <c r="S3" s="181"/>
      <c r="T3" s="181"/>
      <c r="U3" s="181"/>
    </row>
    <row r="4" spans="1:21" ht="14.25" customHeight="1">
      <c r="A4" s="143" t="s">
        <v>146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"/>
      <c r="M4" s="21"/>
      <c r="N4" s="143" t="s">
        <v>106</v>
      </c>
      <c r="O4" s="143"/>
      <c r="P4" s="143"/>
      <c r="Q4" s="143"/>
      <c r="R4" s="143"/>
      <c r="S4" s="143"/>
      <c r="T4" s="143"/>
      <c r="U4" s="143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119"/>
      <c r="K5" s="82" t="s">
        <v>4</v>
      </c>
      <c r="L5" s="14"/>
      <c r="M5" s="14"/>
      <c r="N5" s="15"/>
      <c r="O5" s="15"/>
      <c r="P5" s="15"/>
      <c r="Q5" s="15"/>
      <c r="R5" s="15"/>
      <c r="S5" s="15"/>
      <c r="T5" s="81"/>
      <c r="U5" s="82" t="s">
        <v>4</v>
      </c>
    </row>
    <row r="6" spans="1:21" ht="14.25" customHeight="1">
      <c r="A6" s="146" t="s">
        <v>0</v>
      </c>
      <c r="B6" s="146" t="s">
        <v>1</v>
      </c>
      <c r="C6" s="148" t="s">
        <v>129</v>
      </c>
      <c r="D6" s="149"/>
      <c r="E6" s="149"/>
      <c r="F6" s="149"/>
      <c r="G6" s="149"/>
      <c r="H6" s="150"/>
      <c r="I6" s="148" t="s">
        <v>116</v>
      </c>
      <c r="J6" s="149"/>
      <c r="K6" s="150"/>
      <c r="L6" s="14"/>
      <c r="M6" s="14"/>
      <c r="N6" s="146" t="s">
        <v>0</v>
      </c>
      <c r="O6" s="146" t="s">
        <v>1</v>
      </c>
      <c r="P6" s="148" t="s">
        <v>130</v>
      </c>
      <c r="Q6" s="149"/>
      <c r="R6" s="149"/>
      <c r="S6" s="149"/>
      <c r="T6" s="149"/>
      <c r="U6" s="150"/>
    </row>
    <row r="7" spans="1:21" ht="14.25" customHeight="1">
      <c r="A7" s="147"/>
      <c r="B7" s="147"/>
      <c r="C7" s="178" t="s">
        <v>131</v>
      </c>
      <c r="D7" s="179"/>
      <c r="E7" s="179"/>
      <c r="F7" s="179"/>
      <c r="G7" s="179"/>
      <c r="H7" s="180"/>
      <c r="I7" s="155" t="s">
        <v>117</v>
      </c>
      <c r="J7" s="156"/>
      <c r="K7" s="157"/>
      <c r="L7" s="14"/>
      <c r="M7" s="14"/>
      <c r="N7" s="147"/>
      <c r="O7" s="147"/>
      <c r="P7" s="155" t="s">
        <v>132</v>
      </c>
      <c r="Q7" s="156"/>
      <c r="R7" s="156"/>
      <c r="S7" s="156"/>
      <c r="T7" s="156"/>
      <c r="U7" s="157"/>
    </row>
    <row r="8" spans="1:21" ht="14.25" customHeight="1">
      <c r="A8" s="147"/>
      <c r="B8" s="147"/>
      <c r="C8" s="151">
        <v>2019</v>
      </c>
      <c r="D8" s="152"/>
      <c r="E8" s="161">
        <v>2018</v>
      </c>
      <c r="F8" s="152"/>
      <c r="G8" s="136" t="s">
        <v>5</v>
      </c>
      <c r="H8" s="132" t="s">
        <v>61</v>
      </c>
      <c r="I8" s="166">
        <v>2019</v>
      </c>
      <c r="J8" s="133" t="s">
        <v>136</v>
      </c>
      <c r="K8" s="132" t="s">
        <v>137</v>
      </c>
      <c r="L8" s="14"/>
      <c r="M8" s="14"/>
      <c r="N8" s="147"/>
      <c r="O8" s="147"/>
      <c r="P8" s="160">
        <v>2019</v>
      </c>
      <c r="Q8" s="176"/>
      <c r="R8" s="177">
        <v>2018</v>
      </c>
      <c r="S8" s="176"/>
      <c r="T8" s="137" t="s">
        <v>5</v>
      </c>
      <c r="U8" s="144" t="s">
        <v>67</v>
      </c>
    </row>
    <row r="9" spans="1:21" ht="14.25" customHeight="1">
      <c r="A9" s="140" t="s">
        <v>6</v>
      </c>
      <c r="B9" s="140" t="s">
        <v>7</v>
      </c>
      <c r="C9" s="153"/>
      <c r="D9" s="154"/>
      <c r="E9" s="162"/>
      <c r="F9" s="154"/>
      <c r="G9" s="137"/>
      <c r="H9" s="133"/>
      <c r="I9" s="166"/>
      <c r="J9" s="133"/>
      <c r="K9" s="133"/>
      <c r="L9" s="14"/>
      <c r="M9" s="14"/>
      <c r="N9" s="140" t="s">
        <v>6</v>
      </c>
      <c r="O9" s="140" t="s">
        <v>7</v>
      </c>
      <c r="P9" s="153"/>
      <c r="Q9" s="154"/>
      <c r="R9" s="162"/>
      <c r="S9" s="154"/>
      <c r="T9" s="137"/>
      <c r="U9" s="145"/>
    </row>
    <row r="10" spans="1:21" ht="14.25" customHeight="1">
      <c r="A10" s="140"/>
      <c r="B10" s="140"/>
      <c r="C10" s="120" t="s">
        <v>8</v>
      </c>
      <c r="D10" s="83" t="s">
        <v>2</v>
      </c>
      <c r="E10" s="120" t="s">
        <v>8</v>
      </c>
      <c r="F10" s="83" t="s">
        <v>2</v>
      </c>
      <c r="G10" s="138" t="s">
        <v>9</v>
      </c>
      <c r="H10" s="138" t="s">
        <v>62</v>
      </c>
      <c r="I10" s="84" t="s">
        <v>8</v>
      </c>
      <c r="J10" s="167" t="s">
        <v>138</v>
      </c>
      <c r="K10" s="167" t="s">
        <v>139</v>
      </c>
      <c r="L10" s="14"/>
      <c r="M10" s="14"/>
      <c r="N10" s="140"/>
      <c r="O10" s="140"/>
      <c r="P10" s="115" t="s">
        <v>8</v>
      </c>
      <c r="Q10" s="83" t="s">
        <v>2</v>
      </c>
      <c r="R10" s="115" t="s">
        <v>8</v>
      </c>
      <c r="S10" s="83" t="s">
        <v>2</v>
      </c>
      <c r="T10" s="138" t="s">
        <v>9</v>
      </c>
      <c r="U10" s="128" t="s">
        <v>68</v>
      </c>
    </row>
    <row r="11" spans="1:21" ht="14.25" customHeight="1">
      <c r="A11" s="141"/>
      <c r="B11" s="141"/>
      <c r="C11" s="124" t="s">
        <v>10</v>
      </c>
      <c r="D11" s="46" t="s">
        <v>11</v>
      </c>
      <c r="E11" s="124" t="s">
        <v>10</v>
      </c>
      <c r="F11" s="46" t="s">
        <v>11</v>
      </c>
      <c r="G11" s="169"/>
      <c r="H11" s="169"/>
      <c r="I11" s="124" t="s">
        <v>10</v>
      </c>
      <c r="J11" s="168"/>
      <c r="K11" s="168"/>
      <c r="L11" s="14"/>
      <c r="M11" s="14"/>
      <c r="N11" s="141"/>
      <c r="O11" s="141"/>
      <c r="P11" s="113" t="s">
        <v>10</v>
      </c>
      <c r="Q11" s="46" t="s">
        <v>11</v>
      </c>
      <c r="R11" s="113" t="s">
        <v>10</v>
      </c>
      <c r="S11" s="46" t="s">
        <v>11</v>
      </c>
      <c r="T11" s="139"/>
      <c r="U11" s="129"/>
    </row>
    <row r="12" spans="1:21" ht="14.25" customHeight="1">
      <c r="A12" s="55">
        <v>1</v>
      </c>
      <c r="B12" s="85" t="s">
        <v>21</v>
      </c>
      <c r="C12" s="57">
        <v>2112</v>
      </c>
      <c r="D12" s="59">
        <v>0.15916798553018313</v>
      </c>
      <c r="E12" s="57">
        <v>1380</v>
      </c>
      <c r="F12" s="59">
        <v>0.12386679831253927</v>
      </c>
      <c r="G12" s="105">
        <v>0.5304347826086957</v>
      </c>
      <c r="H12" s="87">
        <v>0</v>
      </c>
      <c r="I12" s="57">
        <v>2289</v>
      </c>
      <c r="J12" s="58">
        <v>-0.07732634338138922</v>
      </c>
      <c r="K12" s="89">
        <v>0</v>
      </c>
      <c r="L12" s="14"/>
      <c r="M12" s="14"/>
      <c r="N12" s="55">
        <v>1</v>
      </c>
      <c r="O12" s="85" t="s">
        <v>21</v>
      </c>
      <c r="P12" s="57">
        <v>10972</v>
      </c>
      <c r="Q12" s="59">
        <v>0.14586740052380381</v>
      </c>
      <c r="R12" s="57">
        <v>10643</v>
      </c>
      <c r="S12" s="59">
        <v>0.1483076237058094</v>
      </c>
      <c r="T12" s="108">
        <v>0.030912336747157765</v>
      </c>
      <c r="U12" s="89">
        <v>0</v>
      </c>
    </row>
    <row r="13" spans="1:21" ht="14.25" customHeight="1">
      <c r="A13" s="90">
        <v>2</v>
      </c>
      <c r="B13" s="91" t="s">
        <v>19</v>
      </c>
      <c r="C13" s="65">
        <v>1438</v>
      </c>
      <c r="D13" s="67">
        <v>0.10837289923882734</v>
      </c>
      <c r="E13" s="65">
        <v>1338</v>
      </c>
      <c r="F13" s="67">
        <v>0.12009693923346199</v>
      </c>
      <c r="G13" s="106">
        <v>0.07473841554559035</v>
      </c>
      <c r="H13" s="93">
        <v>0</v>
      </c>
      <c r="I13" s="65">
        <v>1546</v>
      </c>
      <c r="J13" s="66">
        <v>-0.06985769728331181</v>
      </c>
      <c r="K13" s="95">
        <v>0</v>
      </c>
      <c r="L13" s="14"/>
      <c r="M13" s="14"/>
      <c r="N13" s="90">
        <v>2</v>
      </c>
      <c r="O13" s="91" t="s">
        <v>19</v>
      </c>
      <c r="P13" s="65">
        <v>8836</v>
      </c>
      <c r="Q13" s="67">
        <v>0.11747031999893644</v>
      </c>
      <c r="R13" s="65">
        <v>8902</v>
      </c>
      <c r="S13" s="67">
        <v>0.12404721095829327</v>
      </c>
      <c r="T13" s="109">
        <v>-0.007414064255223507</v>
      </c>
      <c r="U13" s="95">
        <v>0</v>
      </c>
    </row>
    <row r="14" spans="1:21" ht="14.25" customHeight="1">
      <c r="A14" s="63">
        <v>3</v>
      </c>
      <c r="B14" s="91" t="s">
        <v>31</v>
      </c>
      <c r="C14" s="65">
        <v>1350</v>
      </c>
      <c r="D14" s="67">
        <v>0.10174089984173638</v>
      </c>
      <c r="E14" s="65">
        <v>883</v>
      </c>
      <c r="F14" s="67">
        <v>0.07925679921012477</v>
      </c>
      <c r="G14" s="106">
        <v>0.5288788221970555</v>
      </c>
      <c r="H14" s="93">
        <v>0</v>
      </c>
      <c r="I14" s="65">
        <v>1305</v>
      </c>
      <c r="J14" s="66">
        <v>0.034482758620689724</v>
      </c>
      <c r="K14" s="95">
        <v>0</v>
      </c>
      <c r="L14" s="14"/>
      <c r="M14" s="14"/>
      <c r="N14" s="63">
        <v>3</v>
      </c>
      <c r="O14" s="91" t="s">
        <v>31</v>
      </c>
      <c r="P14" s="65">
        <v>6772</v>
      </c>
      <c r="Q14" s="67">
        <v>0.09003044443558143</v>
      </c>
      <c r="R14" s="65">
        <v>4295</v>
      </c>
      <c r="S14" s="67">
        <v>0.05984978331452141</v>
      </c>
      <c r="T14" s="109">
        <v>0.5767171129220023</v>
      </c>
      <c r="U14" s="95">
        <v>4</v>
      </c>
    </row>
    <row r="15" spans="1:21" ht="14.25" customHeight="1">
      <c r="A15" s="63">
        <v>4</v>
      </c>
      <c r="B15" s="91" t="s">
        <v>24</v>
      </c>
      <c r="C15" s="65">
        <v>916</v>
      </c>
      <c r="D15" s="67">
        <v>0.06903308463335595</v>
      </c>
      <c r="E15" s="65">
        <v>760</v>
      </c>
      <c r="F15" s="67">
        <v>0.06821649762139843</v>
      </c>
      <c r="G15" s="106">
        <v>0.20526315789473681</v>
      </c>
      <c r="H15" s="93">
        <v>3</v>
      </c>
      <c r="I15" s="65">
        <v>978</v>
      </c>
      <c r="J15" s="66">
        <v>-0.06339468302658491</v>
      </c>
      <c r="K15" s="95">
        <v>0</v>
      </c>
      <c r="L15" s="14"/>
      <c r="M15" s="14"/>
      <c r="N15" s="63">
        <v>4</v>
      </c>
      <c r="O15" s="91" t="s">
        <v>24</v>
      </c>
      <c r="P15" s="65">
        <v>5499</v>
      </c>
      <c r="Q15" s="67">
        <v>0.07310652893550831</v>
      </c>
      <c r="R15" s="65">
        <v>5263</v>
      </c>
      <c r="S15" s="67">
        <v>0.07333862854117024</v>
      </c>
      <c r="T15" s="109">
        <v>0.0448413452403571</v>
      </c>
      <c r="U15" s="95">
        <v>0</v>
      </c>
    </row>
    <row r="16" spans="1:21" ht="14.25" customHeight="1">
      <c r="A16" s="71">
        <v>5</v>
      </c>
      <c r="B16" s="96" t="s">
        <v>25</v>
      </c>
      <c r="C16" s="73">
        <v>845</v>
      </c>
      <c r="D16" s="75">
        <v>0.06368226693797573</v>
      </c>
      <c r="E16" s="73">
        <v>801</v>
      </c>
      <c r="F16" s="75">
        <v>0.07189659815097388</v>
      </c>
      <c r="G16" s="107">
        <v>0.05493133583021215</v>
      </c>
      <c r="H16" s="98">
        <v>0</v>
      </c>
      <c r="I16" s="73">
        <v>906</v>
      </c>
      <c r="J16" s="74">
        <v>-0.06732891832229582</v>
      </c>
      <c r="K16" s="100">
        <v>0</v>
      </c>
      <c r="L16" s="14"/>
      <c r="M16" s="14"/>
      <c r="N16" s="71">
        <v>5</v>
      </c>
      <c r="O16" s="96" t="s">
        <v>25</v>
      </c>
      <c r="P16" s="73">
        <v>5243</v>
      </c>
      <c r="Q16" s="75">
        <v>0.06970313351679762</v>
      </c>
      <c r="R16" s="73">
        <v>4757</v>
      </c>
      <c r="S16" s="75">
        <v>0.06628764126360381</v>
      </c>
      <c r="T16" s="110">
        <v>0.10216523018709278</v>
      </c>
      <c r="U16" s="100">
        <v>1</v>
      </c>
    </row>
    <row r="17" spans="1:21" ht="14.25" customHeight="1">
      <c r="A17" s="55">
        <v>6</v>
      </c>
      <c r="B17" s="85" t="s">
        <v>20</v>
      </c>
      <c r="C17" s="57">
        <v>809</v>
      </c>
      <c r="D17" s="59">
        <v>0.06096917627552943</v>
      </c>
      <c r="E17" s="57">
        <v>784</v>
      </c>
      <c r="F17" s="59">
        <v>0.0703707028094426</v>
      </c>
      <c r="G17" s="105">
        <v>0.03188775510204089</v>
      </c>
      <c r="H17" s="87">
        <v>0</v>
      </c>
      <c r="I17" s="57">
        <v>624</v>
      </c>
      <c r="J17" s="58">
        <v>0.29647435897435903</v>
      </c>
      <c r="K17" s="89">
        <v>1</v>
      </c>
      <c r="L17" s="14"/>
      <c r="M17" s="14"/>
      <c r="N17" s="55">
        <v>6</v>
      </c>
      <c r="O17" s="85" t="s">
        <v>22</v>
      </c>
      <c r="P17" s="57">
        <v>4991</v>
      </c>
      <c r="Q17" s="59">
        <v>0.06635291615150428</v>
      </c>
      <c r="R17" s="57">
        <v>5917</v>
      </c>
      <c r="S17" s="59">
        <v>0.08245195992363753</v>
      </c>
      <c r="T17" s="108">
        <v>-0.15649822545208725</v>
      </c>
      <c r="U17" s="89">
        <v>-3</v>
      </c>
    </row>
    <row r="18" spans="1:21" ht="14.25" customHeight="1">
      <c r="A18" s="63">
        <v>7</v>
      </c>
      <c r="B18" s="91" t="s">
        <v>26</v>
      </c>
      <c r="C18" s="65">
        <v>693</v>
      </c>
      <c r="D18" s="67">
        <v>0.05222699525209134</v>
      </c>
      <c r="E18" s="65">
        <v>548</v>
      </c>
      <c r="F18" s="67">
        <v>0.04918768512700835</v>
      </c>
      <c r="G18" s="106">
        <v>0.2645985401459854</v>
      </c>
      <c r="H18" s="93">
        <v>2</v>
      </c>
      <c r="I18" s="65">
        <v>594</v>
      </c>
      <c r="J18" s="66">
        <v>0.16666666666666674</v>
      </c>
      <c r="K18" s="95">
        <v>1</v>
      </c>
      <c r="L18" s="14"/>
      <c r="M18" s="14"/>
      <c r="N18" s="63">
        <v>7</v>
      </c>
      <c r="O18" s="91" t="s">
        <v>20</v>
      </c>
      <c r="P18" s="65">
        <v>4619</v>
      </c>
      <c r="Q18" s="67">
        <v>0.06140735718369029</v>
      </c>
      <c r="R18" s="65">
        <v>4966</v>
      </c>
      <c r="S18" s="67">
        <v>0.06920000557390299</v>
      </c>
      <c r="T18" s="109">
        <v>-0.0698751510269835</v>
      </c>
      <c r="U18" s="95">
        <v>-2</v>
      </c>
    </row>
    <row r="19" spans="1:21" ht="14.25" customHeight="1">
      <c r="A19" s="63">
        <v>8</v>
      </c>
      <c r="B19" s="91" t="s">
        <v>22</v>
      </c>
      <c r="C19" s="65">
        <v>665</v>
      </c>
      <c r="D19" s="67">
        <v>0.050116813625744216</v>
      </c>
      <c r="E19" s="65">
        <v>816</v>
      </c>
      <c r="F19" s="67">
        <v>0.07324297639350148</v>
      </c>
      <c r="G19" s="106">
        <v>-0.18504901960784315</v>
      </c>
      <c r="H19" s="93">
        <v>-4</v>
      </c>
      <c r="I19" s="65">
        <v>679</v>
      </c>
      <c r="J19" s="66">
        <v>-0.020618556701030966</v>
      </c>
      <c r="K19" s="95">
        <v>-2</v>
      </c>
      <c r="L19" s="14"/>
      <c r="M19" s="14"/>
      <c r="N19" s="63">
        <v>8</v>
      </c>
      <c r="O19" s="91" t="s">
        <v>26</v>
      </c>
      <c r="P19" s="65">
        <v>3286</v>
      </c>
      <c r="Q19" s="67">
        <v>0.04368577088235685</v>
      </c>
      <c r="R19" s="65">
        <v>2961</v>
      </c>
      <c r="S19" s="67">
        <v>0.04126081685548263</v>
      </c>
      <c r="T19" s="109">
        <v>0.10976021614319498</v>
      </c>
      <c r="U19" s="95">
        <v>0</v>
      </c>
    </row>
    <row r="20" spans="1:21" ht="14.25" customHeight="1">
      <c r="A20" s="63">
        <v>9</v>
      </c>
      <c r="B20" s="91" t="s">
        <v>33</v>
      </c>
      <c r="C20" s="65">
        <v>601</v>
      </c>
      <c r="D20" s="67">
        <v>0.045293541336950786</v>
      </c>
      <c r="E20" s="65">
        <v>549</v>
      </c>
      <c r="F20" s="67">
        <v>0.049277443676510185</v>
      </c>
      <c r="G20" s="106">
        <v>0.09471766848816032</v>
      </c>
      <c r="H20" s="93">
        <v>-1</v>
      </c>
      <c r="I20" s="65">
        <v>550</v>
      </c>
      <c r="J20" s="66">
        <v>0.09272727272727277</v>
      </c>
      <c r="K20" s="95">
        <v>0</v>
      </c>
      <c r="L20" s="14"/>
      <c r="M20" s="14"/>
      <c r="N20" s="63">
        <v>9</v>
      </c>
      <c r="O20" s="91" t="s">
        <v>28</v>
      </c>
      <c r="P20" s="65">
        <v>3221</v>
      </c>
      <c r="Q20" s="67">
        <v>0.04282162751432484</v>
      </c>
      <c r="R20" s="65">
        <v>2344</v>
      </c>
      <c r="S20" s="67">
        <v>0.032663071499240554</v>
      </c>
      <c r="T20" s="109">
        <v>0.3741467576791808</v>
      </c>
      <c r="U20" s="95">
        <v>2</v>
      </c>
    </row>
    <row r="21" spans="1:21" ht="14.25" customHeight="1">
      <c r="A21" s="71">
        <v>10</v>
      </c>
      <c r="B21" s="96" t="s">
        <v>50</v>
      </c>
      <c r="C21" s="73">
        <v>504</v>
      </c>
      <c r="D21" s="75">
        <v>0.03798326927424825</v>
      </c>
      <c r="E21" s="73">
        <v>277</v>
      </c>
      <c r="F21" s="75">
        <v>0.024863118212009695</v>
      </c>
      <c r="G21" s="107">
        <v>0.8194945848375452</v>
      </c>
      <c r="H21" s="98">
        <v>5</v>
      </c>
      <c r="I21" s="73">
        <v>509</v>
      </c>
      <c r="J21" s="74">
        <v>-0.00982318271119842</v>
      </c>
      <c r="K21" s="100">
        <v>1</v>
      </c>
      <c r="L21" s="14"/>
      <c r="M21" s="14"/>
      <c r="N21" s="71">
        <v>10</v>
      </c>
      <c r="O21" s="96" t="s">
        <v>33</v>
      </c>
      <c r="P21" s="73">
        <v>2722</v>
      </c>
      <c r="Q21" s="75">
        <v>0.036187665350509844</v>
      </c>
      <c r="R21" s="73">
        <v>2731</v>
      </c>
      <c r="S21" s="75">
        <v>0.038055822638406976</v>
      </c>
      <c r="T21" s="110">
        <v>-0.003295496155254485</v>
      </c>
      <c r="U21" s="100">
        <v>0</v>
      </c>
    </row>
    <row r="22" spans="1:21" ht="14.25" customHeight="1">
      <c r="A22" s="55">
        <v>11</v>
      </c>
      <c r="B22" s="85" t="s">
        <v>28</v>
      </c>
      <c r="C22" s="57">
        <v>475</v>
      </c>
      <c r="D22" s="59">
        <v>0.035797724018388724</v>
      </c>
      <c r="E22" s="57">
        <v>393</v>
      </c>
      <c r="F22" s="59">
        <v>0.03527510995422314</v>
      </c>
      <c r="G22" s="105">
        <v>0.20865139949109412</v>
      </c>
      <c r="H22" s="87">
        <v>0</v>
      </c>
      <c r="I22" s="57">
        <v>483</v>
      </c>
      <c r="J22" s="58">
        <v>-0.0165631469979296</v>
      </c>
      <c r="K22" s="89">
        <v>1</v>
      </c>
      <c r="L22" s="14"/>
      <c r="M22" s="14"/>
      <c r="N22" s="55">
        <v>11</v>
      </c>
      <c r="O22" s="85" t="s">
        <v>23</v>
      </c>
      <c r="P22" s="57">
        <v>2694</v>
      </c>
      <c r="Q22" s="59">
        <v>0.03581541897658836</v>
      </c>
      <c r="R22" s="57">
        <v>2748</v>
      </c>
      <c r="S22" s="59">
        <v>0.038292713515321264</v>
      </c>
      <c r="T22" s="108">
        <v>-0.01965065502183405</v>
      </c>
      <c r="U22" s="89">
        <v>-2</v>
      </c>
    </row>
    <row r="23" spans="1:21" ht="14.25" customHeight="1">
      <c r="A23" s="63">
        <v>12</v>
      </c>
      <c r="B23" s="91" t="s">
        <v>23</v>
      </c>
      <c r="C23" s="65">
        <v>431</v>
      </c>
      <c r="D23" s="67">
        <v>0.032481724319843246</v>
      </c>
      <c r="E23" s="65">
        <v>444</v>
      </c>
      <c r="F23" s="67">
        <v>0.03985279597881698</v>
      </c>
      <c r="G23" s="106">
        <v>-0.029279279279279313</v>
      </c>
      <c r="H23" s="93">
        <v>-2</v>
      </c>
      <c r="I23" s="65">
        <v>522</v>
      </c>
      <c r="J23" s="66">
        <v>-0.17432950191570884</v>
      </c>
      <c r="K23" s="95">
        <v>-2</v>
      </c>
      <c r="L23" s="14"/>
      <c r="M23" s="14"/>
      <c r="N23" s="63">
        <v>12</v>
      </c>
      <c r="O23" s="91" t="s">
        <v>50</v>
      </c>
      <c r="P23" s="65">
        <v>2210</v>
      </c>
      <c r="Q23" s="67">
        <v>0.029380874513088448</v>
      </c>
      <c r="R23" s="65">
        <v>2008</v>
      </c>
      <c r="S23" s="67">
        <v>0.027980992990816994</v>
      </c>
      <c r="T23" s="109">
        <v>0.1005976095617529</v>
      </c>
      <c r="U23" s="95">
        <v>1</v>
      </c>
    </row>
    <row r="24" spans="1:21" ht="14.25" customHeight="1">
      <c r="A24" s="63">
        <v>13</v>
      </c>
      <c r="B24" s="91" t="s">
        <v>32</v>
      </c>
      <c r="C24" s="65">
        <v>305</v>
      </c>
      <c r="D24" s="67">
        <v>0.022985907001281183</v>
      </c>
      <c r="E24" s="65">
        <v>286</v>
      </c>
      <c r="F24" s="67">
        <v>0.025670945157526253</v>
      </c>
      <c r="G24" s="106">
        <v>0.06643356643356646</v>
      </c>
      <c r="H24" s="93">
        <v>1</v>
      </c>
      <c r="I24" s="65">
        <v>362</v>
      </c>
      <c r="J24" s="66">
        <v>-0.1574585635359116</v>
      </c>
      <c r="K24" s="95">
        <v>0</v>
      </c>
      <c r="L24" s="14"/>
      <c r="M24" s="14"/>
      <c r="N24" s="63">
        <v>13</v>
      </c>
      <c r="O24" s="91" t="s">
        <v>32</v>
      </c>
      <c r="P24" s="65">
        <v>2076</v>
      </c>
      <c r="Q24" s="67">
        <v>0.02759940972360707</v>
      </c>
      <c r="R24" s="65">
        <v>1722</v>
      </c>
      <c r="S24" s="67">
        <v>0.02399565235567075</v>
      </c>
      <c r="T24" s="109">
        <v>0.20557491289198615</v>
      </c>
      <c r="U24" s="95">
        <v>3</v>
      </c>
    </row>
    <row r="25" spans="1:21" ht="14.25" customHeight="1">
      <c r="A25" s="63">
        <v>14</v>
      </c>
      <c r="B25" s="91" t="s">
        <v>56</v>
      </c>
      <c r="C25" s="65">
        <v>300</v>
      </c>
      <c r="D25" s="67">
        <v>0.022609088853719195</v>
      </c>
      <c r="E25" s="65">
        <v>247</v>
      </c>
      <c r="F25" s="67">
        <v>0.022170361726954493</v>
      </c>
      <c r="G25" s="106">
        <v>0.21457489878542502</v>
      </c>
      <c r="H25" s="93">
        <v>2</v>
      </c>
      <c r="I25" s="65">
        <v>320</v>
      </c>
      <c r="J25" s="66">
        <v>-0.0625</v>
      </c>
      <c r="K25" s="95">
        <v>1</v>
      </c>
      <c r="L25" s="14"/>
      <c r="M25" s="14"/>
      <c r="N25" s="63">
        <v>14</v>
      </c>
      <c r="O25" s="91" t="s">
        <v>56</v>
      </c>
      <c r="P25" s="65">
        <v>1695</v>
      </c>
      <c r="Q25" s="67">
        <v>0.022534200135604036</v>
      </c>
      <c r="R25" s="65">
        <v>1838</v>
      </c>
      <c r="S25" s="67">
        <v>0.02561208422167412</v>
      </c>
      <c r="T25" s="109">
        <v>-0.07780195865070727</v>
      </c>
      <c r="U25" s="95">
        <v>1</v>
      </c>
    </row>
    <row r="26" spans="1:21" ht="14.25" customHeight="1">
      <c r="A26" s="71">
        <v>15</v>
      </c>
      <c r="B26" s="96" t="s">
        <v>30</v>
      </c>
      <c r="C26" s="73">
        <v>287</v>
      </c>
      <c r="D26" s="75">
        <v>0.02162936167005803</v>
      </c>
      <c r="E26" s="73">
        <v>299</v>
      </c>
      <c r="F26" s="75">
        <v>0.026837806301050177</v>
      </c>
      <c r="G26" s="107">
        <v>-0.04013377926421402</v>
      </c>
      <c r="H26" s="98">
        <v>-2</v>
      </c>
      <c r="I26" s="73">
        <v>294</v>
      </c>
      <c r="J26" s="74">
        <v>-0.023809523809523836</v>
      </c>
      <c r="K26" s="100">
        <v>1</v>
      </c>
      <c r="L26" s="14"/>
      <c r="M26" s="14"/>
      <c r="N26" s="71">
        <v>15</v>
      </c>
      <c r="O26" s="96" t="s">
        <v>30</v>
      </c>
      <c r="P26" s="73">
        <v>1682</v>
      </c>
      <c r="Q26" s="75">
        <v>0.022361371461997633</v>
      </c>
      <c r="R26" s="73">
        <v>1987</v>
      </c>
      <c r="S26" s="75">
        <v>0.02768836308404052</v>
      </c>
      <c r="T26" s="110">
        <v>-0.15349773527931554</v>
      </c>
      <c r="U26" s="100">
        <v>-1</v>
      </c>
    </row>
    <row r="27" spans="1:21" ht="14.25" customHeight="1">
      <c r="A27" s="55">
        <v>16</v>
      </c>
      <c r="B27" s="85" t="s">
        <v>27</v>
      </c>
      <c r="C27" s="57">
        <v>273</v>
      </c>
      <c r="D27" s="59">
        <v>0.02057427085688447</v>
      </c>
      <c r="E27" s="57">
        <v>321</v>
      </c>
      <c r="F27" s="59">
        <v>0.028812494390090655</v>
      </c>
      <c r="G27" s="105">
        <v>-0.14953271028037385</v>
      </c>
      <c r="H27" s="87">
        <v>-4</v>
      </c>
      <c r="I27" s="57">
        <v>322</v>
      </c>
      <c r="J27" s="58">
        <v>-0.15217391304347827</v>
      </c>
      <c r="K27" s="89">
        <v>-2</v>
      </c>
      <c r="L27" s="14"/>
      <c r="M27" s="14"/>
      <c r="N27" s="55">
        <v>16</v>
      </c>
      <c r="O27" s="85" t="s">
        <v>27</v>
      </c>
      <c r="P27" s="57">
        <v>1632</v>
      </c>
      <c r="Q27" s="59">
        <v>0.0216966457942807</v>
      </c>
      <c r="R27" s="57">
        <v>2182</v>
      </c>
      <c r="S27" s="59">
        <v>0.030405640789822053</v>
      </c>
      <c r="T27" s="108">
        <v>-0.2520623281393217</v>
      </c>
      <c r="U27" s="89">
        <v>-4</v>
      </c>
    </row>
    <row r="28" spans="1:21" ht="14.25" customHeight="1">
      <c r="A28" s="63">
        <v>17</v>
      </c>
      <c r="B28" s="91" t="s">
        <v>37</v>
      </c>
      <c r="C28" s="65">
        <v>245</v>
      </c>
      <c r="D28" s="67">
        <v>0.018464089230537342</v>
      </c>
      <c r="E28" s="65">
        <v>160</v>
      </c>
      <c r="F28" s="67">
        <v>0.014361367920294408</v>
      </c>
      <c r="G28" s="106">
        <v>0.53125</v>
      </c>
      <c r="H28" s="93">
        <v>1</v>
      </c>
      <c r="I28" s="65">
        <v>278</v>
      </c>
      <c r="J28" s="66">
        <v>-0.11870503597122306</v>
      </c>
      <c r="K28" s="95">
        <v>0</v>
      </c>
      <c r="L28" s="14"/>
      <c r="M28" s="14"/>
      <c r="N28" s="63">
        <v>17</v>
      </c>
      <c r="O28" s="91" t="s">
        <v>37</v>
      </c>
      <c r="P28" s="65">
        <v>1609</v>
      </c>
      <c r="Q28" s="67">
        <v>0.02139087198713091</v>
      </c>
      <c r="R28" s="65">
        <v>1036</v>
      </c>
      <c r="S28" s="67">
        <v>0.01443640873430598</v>
      </c>
      <c r="T28" s="109">
        <v>0.553088803088803</v>
      </c>
      <c r="U28" s="95">
        <v>1</v>
      </c>
    </row>
    <row r="29" spans="1:21" ht="14.25" customHeight="1">
      <c r="A29" s="63">
        <v>18</v>
      </c>
      <c r="B29" s="91" t="s">
        <v>29</v>
      </c>
      <c r="C29" s="65">
        <v>236</v>
      </c>
      <c r="D29" s="67">
        <v>0.017785816564925765</v>
      </c>
      <c r="E29" s="65">
        <v>192</v>
      </c>
      <c r="F29" s="67">
        <v>0.01723364150435329</v>
      </c>
      <c r="G29" s="106">
        <v>0.22916666666666674</v>
      </c>
      <c r="H29" s="93">
        <v>-1</v>
      </c>
      <c r="I29" s="65">
        <v>199</v>
      </c>
      <c r="J29" s="66">
        <v>0.18592964824120606</v>
      </c>
      <c r="K29" s="95">
        <v>0</v>
      </c>
      <c r="L29" s="14"/>
      <c r="M29" s="14"/>
      <c r="N29" s="63">
        <v>18</v>
      </c>
      <c r="O29" s="91" t="s">
        <v>29</v>
      </c>
      <c r="P29" s="65">
        <v>1479</v>
      </c>
      <c r="Q29" s="67">
        <v>0.019662585251066886</v>
      </c>
      <c r="R29" s="65">
        <v>1560</v>
      </c>
      <c r="S29" s="67">
        <v>0.021738221646252248</v>
      </c>
      <c r="T29" s="109">
        <v>-0.05192307692307696</v>
      </c>
      <c r="U29" s="95">
        <v>-1</v>
      </c>
    </row>
    <row r="30" spans="1:21" ht="14.25" customHeight="1">
      <c r="A30" s="63">
        <v>19</v>
      </c>
      <c r="B30" s="91" t="s">
        <v>34</v>
      </c>
      <c r="C30" s="65">
        <v>149</v>
      </c>
      <c r="D30" s="67">
        <v>0.0112291807973472</v>
      </c>
      <c r="E30" s="65">
        <v>99</v>
      </c>
      <c r="F30" s="67">
        <v>0.008886096400682164</v>
      </c>
      <c r="G30" s="106">
        <v>0.505050505050505</v>
      </c>
      <c r="H30" s="93">
        <v>1</v>
      </c>
      <c r="I30" s="65">
        <v>156</v>
      </c>
      <c r="J30" s="66">
        <v>-0.04487179487179482</v>
      </c>
      <c r="K30" s="95">
        <v>0</v>
      </c>
      <c r="N30" s="63">
        <v>19</v>
      </c>
      <c r="O30" s="91" t="s">
        <v>34</v>
      </c>
      <c r="P30" s="65">
        <v>808</v>
      </c>
      <c r="Q30" s="67">
        <v>0.01074196679030564</v>
      </c>
      <c r="R30" s="65">
        <v>707</v>
      </c>
      <c r="S30" s="67">
        <v>0.009851873528141243</v>
      </c>
      <c r="T30" s="109">
        <v>0.1428571428571428</v>
      </c>
      <c r="U30" s="95">
        <v>1</v>
      </c>
    </row>
    <row r="31" spans="1:21" ht="14.25" customHeight="1">
      <c r="A31" s="71">
        <v>20</v>
      </c>
      <c r="B31" s="96" t="s">
        <v>18</v>
      </c>
      <c r="C31" s="73">
        <v>118</v>
      </c>
      <c r="D31" s="75">
        <v>0.008892908282462883</v>
      </c>
      <c r="E31" s="73">
        <v>73</v>
      </c>
      <c r="F31" s="75">
        <v>0.006552374113634324</v>
      </c>
      <c r="G31" s="107">
        <v>0.6164383561643836</v>
      </c>
      <c r="H31" s="98">
        <v>3</v>
      </c>
      <c r="I31" s="73">
        <v>102</v>
      </c>
      <c r="J31" s="74">
        <v>0.15686274509803932</v>
      </c>
      <c r="K31" s="100">
        <v>2</v>
      </c>
      <c r="N31" s="71">
        <v>20</v>
      </c>
      <c r="O31" s="96" t="s">
        <v>104</v>
      </c>
      <c r="P31" s="73">
        <v>567</v>
      </c>
      <c r="Q31" s="75">
        <v>0.007537989071910022</v>
      </c>
      <c r="R31" s="73">
        <v>457</v>
      </c>
      <c r="S31" s="75">
        <v>0.006368184161754665</v>
      </c>
      <c r="T31" s="110">
        <v>0.24070021881838066</v>
      </c>
      <c r="U31" s="100">
        <v>2</v>
      </c>
    </row>
    <row r="32" spans="1:21" ht="14.25" customHeight="1">
      <c r="A32" s="134" t="s">
        <v>53</v>
      </c>
      <c r="B32" s="135"/>
      <c r="C32" s="26">
        <f>SUM(C12:C31)</f>
        <v>12752</v>
      </c>
      <c r="D32" s="6">
        <f>C32/C34</f>
        <v>0.9610370035420905</v>
      </c>
      <c r="E32" s="26">
        <f>SUM(E12:E31)</f>
        <v>10650</v>
      </c>
      <c r="F32" s="6">
        <f>E32/E34</f>
        <v>0.9559285521945965</v>
      </c>
      <c r="G32" s="17">
        <f>C32/E32-1</f>
        <v>0.19737089201877933</v>
      </c>
      <c r="H32" s="17"/>
      <c r="I32" s="26">
        <f>SUM(I12:I31)</f>
        <v>13018</v>
      </c>
      <c r="J32" s="18">
        <f>C32/I32-1</f>
        <v>-0.02043324627438936</v>
      </c>
      <c r="K32" s="19"/>
      <c r="N32" s="134" t="s">
        <v>53</v>
      </c>
      <c r="O32" s="135"/>
      <c r="P32" s="3">
        <f>SUM(P12:P31)</f>
        <v>72613</v>
      </c>
      <c r="Q32" s="6">
        <f>P32/P34</f>
        <v>0.9653544981985934</v>
      </c>
      <c r="R32" s="3">
        <f>SUM(R12:R31)</f>
        <v>69024</v>
      </c>
      <c r="S32" s="6">
        <f>R32/R34</f>
        <v>0.9618326993018687</v>
      </c>
      <c r="T32" s="17">
        <f>P32/R32-1</f>
        <v>0.0519964070468244</v>
      </c>
      <c r="U32" s="27"/>
    </row>
    <row r="33" spans="1:21" ht="14.25" customHeight="1">
      <c r="A33" s="134" t="s">
        <v>12</v>
      </c>
      <c r="B33" s="135"/>
      <c r="C33" s="26">
        <f>C34-SUM(C12:C31)</f>
        <v>517</v>
      </c>
      <c r="D33" s="6">
        <f>C33/C34</f>
        <v>0.03896299645790941</v>
      </c>
      <c r="E33" s="26">
        <f>E34-SUM(E12:E31)</f>
        <v>491</v>
      </c>
      <c r="F33" s="6">
        <f>E33/E34</f>
        <v>0.044071447805403466</v>
      </c>
      <c r="G33" s="17">
        <f>C33/E33-1</f>
        <v>0.05295315682281054</v>
      </c>
      <c r="H33" s="17"/>
      <c r="I33" s="26">
        <f>I34-SUM(I12:I31)</f>
        <v>582</v>
      </c>
      <c r="J33" s="18">
        <f>C33/I33-1</f>
        <v>-0.1116838487972509</v>
      </c>
      <c r="K33" s="19"/>
      <c r="N33" s="134" t="s">
        <v>12</v>
      </c>
      <c r="O33" s="135"/>
      <c r="P33" s="3">
        <f>P34-SUM(P12:P31)</f>
        <v>2606</v>
      </c>
      <c r="Q33" s="6">
        <f>P33/P34</f>
        <v>0.03464550180140656</v>
      </c>
      <c r="R33" s="3">
        <f>R34-SUM(R12:R31)</f>
        <v>2739</v>
      </c>
      <c r="S33" s="6">
        <f>R33/R34</f>
        <v>0.038167300698131346</v>
      </c>
      <c r="T33" s="17">
        <f>P33/R33-1</f>
        <v>-0.04855786783497629</v>
      </c>
      <c r="U33" s="28"/>
    </row>
    <row r="34" spans="1:21" ht="14.25" customHeight="1">
      <c r="A34" s="130" t="s">
        <v>38</v>
      </c>
      <c r="B34" s="131"/>
      <c r="C34" s="24">
        <v>13269</v>
      </c>
      <c r="D34" s="103">
        <v>1</v>
      </c>
      <c r="E34" s="24">
        <v>11141</v>
      </c>
      <c r="F34" s="103">
        <v>0.9998204829009965</v>
      </c>
      <c r="G34" s="20">
        <v>0.19100619333991564</v>
      </c>
      <c r="H34" s="20"/>
      <c r="I34" s="24">
        <v>13600</v>
      </c>
      <c r="J34" s="49">
        <v>-0.024338235294117605</v>
      </c>
      <c r="K34" s="104"/>
      <c r="N34" s="130" t="s">
        <v>38</v>
      </c>
      <c r="O34" s="131"/>
      <c r="P34" s="24">
        <v>75219</v>
      </c>
      <c r="Q34" s="103">
        <v>1</v>
      </c>
      <c r="R34" s="24">
        <v>71763</v>
      </c>
      <c r="S34" s="103">
        <v>1</v>
      </c>
      <c r="T34" s="29">
        <v>0.048158521800927945</v>
      </c>
      <c r="U34" s="104"/>
    </row>
    <row r="35" spans="1:14" ht="14.25" customHeight="1">
      <c r="A35" t="s">
        <v>111</v>
      </c>
      <c r="C35" s="16"/>
      <c r="D35" s="16"/>
      <c r="E35" s="16"/>
      <c r="F35" s="16"/>
      <c r="G35" s="16"/>
      <c r="H35" s="16"/>
      <c r="I35" s="16"/>
      <c r="J35" s="16"/>
      <c r="N35" t="s">
        <v>111</v>
      </c>
    </row>
    <row r="36" spans="1:14" ht="15">
      <c r="A36" s="9" t="s">
        <v>113</v>
      </c>
      <c r="N36" s="9" t="s">
        <v>113</v>
      </c>
    </row>
    <row r="38" spans="1:1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21" ht="1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81" t="s">
        <v>107</v>
      </c>
      <c r="O39" s="181"/>
      <c r="P39" s="181"/>
      <c r="Q39" s="181"/>
      <c r="R39" s="181"/>
      <c r="S39" s="181"/>
      <c r="T39" s="181"/>
      <c r="U39" s="181"/>
    </row>
    <row r="40" spans="1:21" ht="15" customHeight="1">
      <c r="A40" s="142" t="s">
        <v>147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"/>
      <c r="M40" s="21"/>
      <c r="N40" s="181"/>
      <c r="O40" s="181"/>
      <c r="P40" s="181"/>
      <c r="Q40" s="181"/>
      <c r="R40" s="181"/>
      <c r="S40" s="181"/>
      <c r="T40" s="181"/>
      <c r="U40" s="181"/>
    </row>
    <row r="41" spans="1:21" ht="15">
      <c r="A41" s="143" t="s">
        <v>148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"/>
      <c r="M41" s="21"/>
      <c r="N41" s="143" t="s">
        <v>108</v>
      </c>
      <c r="O41" s="143"/>
      <c r="P41" s="143"/>
      <c r="Q41" s="143"/>
      <c r="R41" s="143"/>
      <c r="S41" s="143"/>
      <c r="T41" s="143"/>
      <c r="U41" s="143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119"/>
      <c r="K42" s="82" t="s">
        <v>4</v>
      </c>
      <c r="L42" s="14"/>
      <c r="M42" s="14"/>
      <c r="N42" s="15"/>
      <c r="O42" s="15"/>
      <c r="P42" s="15"/>
      <c r="Q42" s="15"/>
      <c r="R42" s="15"/>
      <c r="S42" s="15"/>
      <c r="T42" s="81"/>
      <c r="U42" s="82" t="s">
        <v>4</v>
      </c>
    </row>
    <row r="43" spans="1:21" ht="15">
      <c r="A43" s="146" t="s">
        <v>0</v>
      </c>
      <c r="B43" s="146" t="s">
        <v>52</v>
      </c>
      <c r="C43" s="148" t="s">
        <v>129</v>
      </c>
      <c r="D43" s="149"/>
      <c r="E43" s="149"/>
      <c r="F43" s="149"/>
      <c r="G43" s="149"/>
      <c r="H43" s="150"/>
      <c r="I43" s="148" t="s">
        <v>116</v>
      </c>
      <c r="J43" s="149"/>
      <c r="K43" s="150"/>
      <c r="L43" s="14"/>
      <c r="M43" s="14"/>
      <c r="N43" s="146" t="s">
        <v>0</v>
      </c>
      <c r="O43" s="146" t="s">
        <v>52</v>
      </c>
      <c r="P43" s="148" t="s">
        <v>130</v>
      </c>
      <c r="Q43" s="149"/>
      <c r="R43" s="149"/>
      <c r="S43" s="149"/>
      <c r="T43" s="149"/>
      <c r="U43" s="150"/>
    </row>
    <row r="44" spans="1:21" ht="15" customHeight="1">
      <c r="A44" s="147"/>
      <c r="B44" s="147"/>
      <c r="C44" s="155" t="s">
        <v>131</v>
      </c>
      <c r="D44" s="156"/>
      <c r="E44" s="156"/>
      <c r="F44" s="156"/>
      <c r="G44" s="156"/>
      <c r="H44" s="157"/>
      <c r="I44" s="155" t="s">
        <v>117</v>
      </c>
      <c r="J44" s="156"/>
      <c r="K44" s="157"/>
      <c r="L44" s="14"/>
      <c r="M44" s="14"/>
      <c r="N44" s="147"/>
      <c r="O44" s="147"/>
      <c r="P44" s="155" t="s">
        <v>132</v>
      </c>
      <c r="Q44" s="156"/>
      <c r="R44" s="156"/>
      <c r="S44" s="156"/>
      <c r="T44" s="156"/>
      <c r="U44" s="157"/>
    </row>
    <row r="45" spans="1:21" ht="15" customHeight="1">
      <c r="A45" s="147"/>
      <c r="B45" s="147"/>
      <c r="C45" s="151">
        <v>2019</v>
      </c>
      <c r="D45" s="152"/>
      <c r="E45" s="161">
        <v>2018</v>
      </c>
      <c r="F45" s="152"/>
      <c r="G45" s="136" t="s">
        <v>5</v>
      </c>
      <c r="H45" s="132" t="s">
        <v>61</v>
      </c>
      <c r="I45" s="166">
        <v>2019</v>
      </c>
      <c r="J45" s="133" t="s">
        <v>136</v>
      </c>
      <c r="K45" s="132" t="s">
        <v>137</v>
      </c>
      <c r="L45" s="14"/>
      <c r="M45" s="14"/>
      <c r="N45" s="147"/>
      <c r="O45" s="147"/>
      <c r="P45" s="151">
        <v>2019</v>
      </c>
      <c r="Q45" s="152"/>
      <c r="R45" s="151">
        <v>2018</v>
      </c>
      <c r="S45" s="152"/>
      <c r="T45" s="136" t="s">
        <v>5</v>
      </c>
      <c r="U45" s="144" t="s">
        <v>67</v>
      </c>
    </row>
    <row r="46" spans="1:21" ht="15" customHeight="1">
      <c r="A46" s="140" t="s">
        <v>6</v>
      </c>
      <c r="B46" s="140" t="s">
        <v>52</v>
      </c>
      <c r="C46" s="153"/>
      <c r="D46" s="154"/>
      <c r="E46" s="162"/>
      <c r="F46" s="154"/>
      <c r="G46" s="137"/>
      <c r="H46" s="133"/>
      <c r="I46" s="166"/>
      <c r="J46" s="133"/>
      <c r="K46" s="133"/>
      <c r="L46" s="14"/>
      <c r="M46" s="14"/>
      <c r="N46" s="140" t="s">
        <v>6</v>
      </c>
      <c r="O46" s="140" t="s">
        <v>52</v>
      </c>
      <c r="P46" s="153"/>
      <c r="Q46" s="154"/>
      <c r="R46" s="153"/>
      <c r="S46" s="154"/>
      <c r="T46" s="137"/>
      <c r="U46" s="145"/>
    </row>
    <row r="47" spans="1:21" ht="15" customHeight="1">
      <c r="A47" s="140"/>
      <c r="B47" s="140"/>
      <c r="C47" s="120" t="s">
        <v>8</v>
      </c>
      <c r="D47" s="83" t="s">
        <v>2</v>
      </c>
      <c r="E47" s="120" t="s">
        <v>8</v>
      </c>
      <c r="F47" s="83" t="s">
        <v>2</v>
      </c>
      <c r="G47" s="138" t="s">
        <v>9</v>
      </c>
      <c r="H47" s="138" t="s">
        <v>62</v>
      </c>
      <c r="I47" s="84" t="s">
        <v>8</v>
      </c>
      <c r="J47" s="167" t="s">
        <v>138</v>
      </c>
      <c r="K47" s="167" t="s">
        <v>139</v>
      </c>
      <c r="L47" s="14"/>
      <c r="M47" s="14"/>
      <c r="N47" s="140"/>
      <c r="O47" s="140"/>
      <c r="P47" s="115" t="s">
        <v>8</v>
      </c>
      <c r="Q47" s="83" t="s">
        <v>2</v>
      </c>
      <c r="R47" s="115" t="s">
        <v>8</v>
      </c>
      <c r="S47" s="83" t="s">
        <v>2</v>
      </c>
      <c r="T47" s="138" t="s">
        <v>9</v>
      </c>
      <c r="U47" s="128" t="s">
        <v>68</v>
      </c>
    </row>
    <row r="48" spans="1:21" ht="15" customHeight="1">
      <c r="A48" s="141"/>
      <c r="B48" s="141"/>
      <c r="C48" s="124" t="s">
        <v>10</v>
      </c>
      <c r="D48" s="46" t="s">
        <v>11</v>
      </c>
      <c r="E48" s="124" t="s">
        <v>10</v>
      </c>
      <c r="F48" s="46" t="s">
        <v>11</v>
      </c>
      <c r="G48" s="169"/>
      <c r="H48" s="169"/>
      <c r="I48" s="124" t="s">
        <v>10</v>
      </c>
      <c r="J48" s="168"/>
      <c r="K48" s="168"/>
      <c r="L48" s="14"/>
      <c r="M48" s="14"/>
      <c r="N48" s="141"/>
      <c r="O48" s="141"/>
      <c r="P48" s="113" t="s">
        <v>10</v>
      </c>
      <c r="Q48" s="46" t="s">
        <v>11</v>
      </c>
      <c r="R48" s="113" t="s">
        <v>10</v>
      </c>
      <c r="S48" s="46" t="s">
        <v>11</v>
      </c>
      <c r="T48" s="139"/>
      <c r="U48" s="129"/>
    </row>
    <row r="49" spans="1:21" ht="15">
      <c r="A49" s="55">
        <v>1</v>
      </c>
      <c r="B49" s="85" t="s">
        <v>45</v>
      </c>
      <c r="C49" s="57">
        <v>829</v>
      </c>
      <c r="D49" s="62">
        <v>0.06247644886577738</v>
      </c>
      <c r="E49" s="57">
        <v>421</v>
      </c>
      <c r="F49" s="62">
        <v>0.03778834934027466</v>
      </c>
      <c r="G49" s="86">
        <v>0.9691211401425177</v>
      </c>
      <c r="H49" s="87">
        <v>0</v>
      </c>
      <c r="I49" s="57">
        <v>765</v>
      </c>
      <c r="J49" s="88">
        <v>0.08366013071895417</v>
      </c>
      <c r="K49" s="89">
        <v>0</v>
      </c>
      <c r="L49" s="14"/>
      <c r="M49" s="14"/>
      <c r="N49" s="55">
        <v>1</v>
      </c>
      <c r="O49" s="85" t="s">
        <v>45</v>
      </c>
      <c r="P49" s="57">
        <v>3983</v>
      </c>
      <c r="Q49" s="62">
        <v>0.0529520466903309</v>
      </c>
      <c r="R49" s="57">
        <v>2090</v>
      </c>
      <c r="S49" s="62">
        <v>0.029123643102991793</v>
      </c>
      <c r="T49" s="60">
        <v>0.9057416267942584</v>
      </c>
      <c r="U49" s="89">
        <v>3</v>
      </c>
    </row>
    <row r="50" spans="1:21" ht="15">
      <c r="A50" s="90">
        <v>2</v>
      </c>
      <c r="B50" s="91" t="s">
        <v>64</v>
      </c>
      <c r="C50" s="65">
        <v>544</v>
      </c>
      <c r="D50" s="70">
        <v>0.04099781445474414</v>
      </c>
      <c r="E50" s="65">
        <v>158</v>
      </c>
      <c r="F50" s="70">
        <v>0.014181850821290727</v>
      </c>
      <c r="G50" s="92">
        <v>2.4430379746835444</v>
      </c>
      <c r="H50" s="93">
        <v>17</v>
      </c>
      <c r="I50" s="65">
        <v>499</v>
      </c>
      <c r="J50" s="94">
        <v>0.09018036072144286</v>
      </c>
      <c r="K50" s="95">
        <v>2</v>
      </c>
      <c r="L50" s="14"/>
      <c r="M50" s="14"/>
      <c r="N50" s="90">
        <v>2</v>
      </c>
      <c r="O50" s="91" t="s">
        <v>46</v>
      </c>
      <c r="P50" s="65">
        <v>3423</v>
      </c>
      <c r="Q50" s="70">
        <v>0.045507119211901245</v>
      </c>
      <c r="R50" s="65">
        <v>3457</v>
      </c>
      <c r="S50" s="70">
        <v>0.048172456558393605</v>
      </c>
      <c r="T50" s="68">
        <v>-0.009835117153601414</v>
      </c>
      <c r="U50" s="95">
        <v>-1</v>
      </c>
    </row>
    <row r="51" spans="1:21" ht="15">
      <c r="A51" s="90">
        <v>3</v>
      </c>
      <c r="B51" s="91" t="s">
        <v>48</v>
      </c>
      <c r="C51" s="65">
        <v>448</v>
      </c>
      <c r="D51" s="70">
        <v>0.033762906021554</v>
      </c>
      <c r="E51" s="65">
        <v>312</v>
      </c>
      <c r="F51" s="70">
        <v>0.028004667444574097</v>
      </c>
      <c r="G51" s="92">
        <v>0.4358974358974359</v>
      </c>
      <c r="H51" s="93">
        <v>2</v>
      </c>
      <c r="I51" s="65">
        <v>502</v>
      </c>
      <c r="J51" s="94">
        <v>-0.10756972111553786</v>
      </c>
      <c r="K51" s="95">
        <v>0</v>
      </c>
      <c r="L51" s="14"/>
      <c r="M51" s="14"/>
      <c r="N51" s="90">
        <v>3</v>
      </c>
      <c r="O51" s="91" t="s">
        <v>42</v>
      </c>
      <c r="P51" s="65">
        <v>2785</v>
      </c>
      <c r="Q51" s="70">
        <v>0.03702521969183318</v>
      </c>
      <c r="R51" s="65">
        <v>2993</v>
      </c>
      <c r="S51" s="70">
        <v>0.04170672909438011</v>
      </c>
      <c r="T51" s="68">
        <v>-0.0694954894754427</v>
      </c>
      <c r="U51" s="95">
        <v>-1</v>
      </c>
    </row>
    <row r="52" spans="1:21" ht="15">
      <c r="A52" s="90">
        <v>4</v>
      </c>
      <c r="B52" s="91" t="s">
        <v>42</v>
      </c>
      <c r="C52" s="65">
        <v>411</v>
      </c>
      <c r="D52" s="70">
        <v>0.030974451729595297</v>
      </c>
      <c r="E52" s="65">
        <v>376</v>
      </c>
      <c r="F52" s="70">
        <v>0.03374921461269186</v>
      </c>
      <c r="G52" s="92">
        <v>0.09308510638297873</v>
      </c>
      <c r="H52" s="93">
        <v>-1</v>
      </c>
      <c r="I52" s="65">
        <v>441</v>
      </c>
      <c r="J52" s="94">
        <v>-0.0680272108843537</v>
      </c>
      <c r="K52" s="95">
        <v>1</v>
      </c>
      <c r="L52" s="14"/>
      <c r="M52" s="14"/>
      <c r="N52" s="90">
        <v>4</v>
      </c>
      <c r="O52" s="91" t="s">
        <v>70</v>
      </c>
      <c r="P52" s="65">
        <v>2196</v>
      </c>
      <c r="Q52" s="70">
        <v>0.029194751326127706</v>
      </c>
      <c r="R52" s="65">
        <v>1608</v>
      </c>
      <c r="S52" s="70">
        <v>0.02240709000459847</v>
      </c>
      <c r="T52" s="68">
        <v>0.36567164179104483</v>
      </c>
      <c r="U52" s="95">
        <v>3</v>
      </c>
    </row>
    <row r="53" spans="1:21" ht="15">
      <c r="A53" s="90">
        <v>5</v>
      </c>
      <c r="B53" s="96" t="s">
        <v>46</v>
      </c>
      <c r="C53" s="73">
        <v>389</v>
      </c>
      <c r="D53" s="78">
        <v>0.029316451880322555</v>
      </c>
      <c r="E53" s="73">
        <v>401</v>
      </c>
      <c r="F53" s="78">
        <v>0.03599317835023786</v>
      </c>
      <c r="G53" s="97">
        <v>-0.029925187032418976</v>
      </c>
      <c r="H53" s="98">
        <v>-3</v>
      </c>
      <c r="I53" s="73">
        <v>546</v>
      </c>
      <c r="J53" s="99">
        <v>-0.2875457875457875</v>
      </c>
      <c r="K53" s="100">
        <v>-3</v>
      </c>
      <c r="L53" s="14"/>
      <c r="M53" s="14"/>
      <c r="N53" s="90">
        <v>5</v>
      </c>
      <c r="O53" s="96" t="s">
        <v>48</v>
      </c>
      <c r="P53" s="73">
        <v>1997</v>
      </c>
      <c r="Q53" s="78">
        <v>0.026549143168614314</v>
      </c>
      <c r="R53" s="73">
        <v>1824</v>
      </c>
      <c r="S53" s="78">
        <v>0.025416997617156472</v>
      </c>
      <c r="T53" s="76">
        <v>0.0948464912280702</v>
      </c>
      <c r="U53" s="100">
        <v>1</v>
      </c>
    </row>
    <row r="54" spans="1:21" ht="15">
      <c r="A54" s="101">
        <v>6</v>
      </c>
      <c r="B54" s="85" t="s">
        <v>123</v>
      </c>
      <c r="C54" s="57">
        <v>333</v>
      </c>
      <c r="D54" s="62">
        <v>0.025096088627628306</v>
      </c>
      <c r="E54" s="57">
        <v>74</v>
      </c>
      <c r="F54" s="62">
        <v>0.006642132663136163</v>
      </c>
      <c r="G54" s="86">
        <v>3.5</v>
      </c>
      <c r="H54" s="87">
        <v>42</v>
      </c>
      <c r="I54" s="57">
        <v>212</v>
      </c>
      <c r="J54" s="88">
        <v>0.570754716981132</v>
      </c>
      <c r="K54" s="89">
        <v>10</v>
      </c>
      <c r="L54" s="14"/>
      <c r="M54" s="14"/>
      <c r="N54" s="101">
        <v>6</v>
      </c>
      <c r="O54" s="85" t="s">
        <v>64</v>
      </c>
      <c r="P54" s="57">
        <v>1939</v>
      </c>
      <c r="Q54" s="62">
        <v>0.02577806139406267</v>
      </c>
      <c r="R54" s="57">
        <v>1296</v>
      </c>
      <c r="S54" s="62">
        <v>0.01805944567534802</v>
      </c>
      <c r="T54" s="60">
        <v>0.496141975308642</v>
      </c>
      <c r="U54" s="89">
        <v>7</v>
      </c>
    </row>
    <row r="55" spans="1:21" ht="15">
      <c r="A55" s="90">
        <v>7</v>
      </c>
      <c r="B55" s="91" t="s">
        <v>81</v>
      </c>
      <c r="C55" s="65">
        <v>300</v>
      </c>
      <c r="D55" s="70">
        <v>0.022609088853719195</v>
      </c>
      <c r="E55" s="65">
        <v>228</v>
      </c>
      <c r="F55" s="70">
        <v>0.02046494928641953</v>
      </c>
      <c r="G55" s="92">
        <v>0.3157894736842106</v>
      </c>
      <c r="H55" s="93">
        <v>4</v>
      </c>
      <c r="I55" s="65">
        <v>277</v>
      </c>
      <c r="J55" s="94">
        <v>0.08303249097472931</v>
      </c>
      <c r="K55" s="95">
        <v>3</v>
      </c>
      <c r="L55" s="14"/>
      <c r="M55" s="14"/>
      <c r="N55" s="90">
        <v>7</v>
      </c>
      <c r="O55" s="91" t="s">
        <v>66</v>
      </c>
      <c r="P55" s="65">
        <v>1830</v>
      </c>
      <c r="Q55" s="70">
        <v>0.024328959438439757</v>
      </c>
      <c r="R55" s="65">
        <v>1597</v>
      </c>
      <c r="S55" s="70">
        <v>0.02225380767247746</v>
      </c>
      <c r="T55" s="68">
        <v>0.1458985597996243</v>
      </c>
      <c r="U55" s="95">
        <v>1</v>
      </c>
    </row>
    <row r="56" spans="1:21" ht="15">
      <c r="A56" s="90">
        <v>8</v>
      </c>
      <c r="B56" s="91" t="s">
        <v>51</v>
      </c>
      <c r="C56" s="65">
        <v>289</v>
      </c>
      <c r="D56" s="70">
        <v>0.021780088929082824</v>
      </c>
      <c r="E56" s="65">
        <v>198</v>
      </c>
      <c r="F56" s="70">
        <v>0.017772192801364328</v>
      </c>
      <c r="G56" s="92">
        <v>0.45959595959595956</v>
      </c>
      <c r="H56" s="93">
        <v>5</v>
      </c>
      <c r="I56" s="65">
        <v>274</v>
      </c>
      <c r="J56" s="94">
        <v>0.054744525547445244</v>
      </c>
      <c r="K56" s="95">
        <v>3</v>
      </c>
      <c r="L56" s="14"/>
      <c r="M56" s="14"/>
      <c r="N56" s="90">
        <v>8</v>
      </c>
      <c r="O56" s="91" t="s">
        <v>39</v>
      </c>
      <c r="P56" s="65">
        <v>1743</v>
      </c>
      <c r="Q56" s="70">
        <v>0.023172336776612294</v>
      </c>
      <c r="R56" s="65">
        <v>1956</v>
      </c>
      <c r="S56" s="70">
        <v>0.027256385602608586</v>
      </c>
      <c r="T56" s="68">
        <v>-0.10889570552147243</v>
      </c>
      <c r="U56" s="95">
        <v>-3</v>
      </c>
    </row>
    <row r="57" spans="1:21" ht="15">
      <c r="A57" s="90">
        <v>9</v>
      </c>
      <c r="B57" s="91" t="s">
        <v>70</v>
      </c>
      <c r="C57" s="65">
        <v>284</v>
      </c>
      <c r="D57" s="70">
        <v>0.02140327078152084</v>
      </c>
      <c r="E57" s="65">
        <v>241</v>
      </c>
      <c r="F57" s="70">
        <v>0.021631810429943454</v>
      </c>
      <c r="G57" s="92">
        <v>0.17842323651452285</v>
      </c>
      <c r="H57" s="93">
        <v>0</v>
      </c>
      <c r="I57" s="65">
        <v>308</v>
      </c>
      <c r="J57" s="94">
        <v>-0.07792207792207795</v>
      </c>
      <c r="K57" s="95">
        <v>-3</v>
      </c>
      <c r="L57" s="14"/>
      <c r="M57" s="14"/>
      <c r="N57" s="90">
        <v>9</v>
      </c>
      <c r="O57" s="91" t="s">
        <v>54</v>
      </c>
      <c r="P57" s="65">
        <v>1731</v>
      </c>
      <c r="Q57" s="70">
        <v>0.02301280261636023</v>
      </c>
      <c r="R57" s="65">
        <v>1416</v>
      </c>
      <c r="S57" s="70">
        <v>0.019731616571213577</v>
      </c>
      <c r="T57" s="68">
        <v>0.22245762711864403</v>
      </c>
      <c r="U57" s="95">
        <v>2</v>
      </c>
    </row>
    <row r="58" spans="1:21" ht="15">
      <c r="A58" s="102">
        <v>10</v>
      </c>
      <c r="B58" s="96" t="s">
        <v>39</v>
      </c>
      <c r="C58" s="73">
        <v>282</v>
      </c>
      <c r="D58" s="78">
        <v>0.02125254352249604</v>
      </c>
      <c r="E58" s="73">
        <v>308</v>
      </c>
      <c r="F58" s="78">
        <v>0.027645633246566735</v>
      </c>
      <c r="G58" s="97">
        <v>-0.08441558441558439</v>
      </c>
      <c r="H58" s="98">
        <v>-4</v>
      </c>
      <c r="I58" s="73">
        <v>298</v>
      </c>
      <c r="J58" s="99">
        <v>-0.05369127516778527</v>
      </c>
      <c r="K58" s="100">
        <v>-2</v>
      </c>
      <c r="L58" s="14"/>
      <c r="M58" s="14"/>
      <c r="N58" s="102">
        <v>10</v>
      </c>
      <c r="O58" s="96" t="s">
        <v>81</v>
      </c>
      <c r="P58" s="73">
        <v>1559</v>
      </c>
      <c r="Q58" s="78">
        <v>0.02072614631941398</v>
      </c>
      <c r="R58" s="73">
        <v>1208</v>
      </c>
      <c r="S58" s="78">
        <v>0.016833187018379946</v>
      </c>
      <c r="T58" s="76">
        <v>0.2905629139072847</v>
      </c>
      <c r="U58" s="100">
        <v>9</v>
      </c>
    </row>
    <row r="59" spans="1:21" ht="15">
      <c r="A59" s="101">
        <v>11</v>
      </c>
      <c r="B59" s="85" t="s">
        <v>66</v>
      </c>
      <c r="C59" s="57">
        <v>244</v>
      </c>
      <c r="D59" s="62">
        <v>0.018388725601024947</v>
      </c>
      <c r="E59" s="57">
        <v>245</v>
      </c>
      <c r="F59" s="62">
        <v>0.021990844627950812</v>
      </c>
      <c r="G59" s="86">
        <v>-0.004081632653061273</v>
      </c>
      <c r="H59" s="87">
        <v>-3</v>
      </c>
      <c r="I59" s="57">
        <v>305</v>
      </c>
      <c r="J59" s="88">
        <v>-0.19999999999999996</v>
      </c>
      <c r="K59" s="89">
        <v>-4</v>
      </c>
      <c r="L59" s="14"/>
      <c r="M59" s="14"/>
      <c r="N59" s="101">
        <v>11</v>
      </c>
      <c r="O59" s="85" t="s">
        <v>49</v>
      </c>
      <c r="P59" s="57">
        <v>1547</v>
      </c>
      <c r="Q59" s="62">
        <v>0.020566612159161914</v>
      </c>
      <c r="R59" s="57">
        <v>1494</v>
      </c>
      <c r="S59" s="62">
        <v>0.02081852765352619</v>
      </c>
      <c r="T59" s="60">
        <v>0.03547523427041499</v>
      </c>
      <c r="U59" s="89">
        <v>-2</v>
      </c>
    </row>
    <row r="60" spans="1:21" ht="15">
      <c r="A60" s="90">
        <v>12</v>
      </c>
      <c r="B60" s="91" t="s">
        <v>122</v>
      </c>
      <c r="C60" s="65">
        <v>235</v>
      </c>
      <c r="D60" s="70">
        <v>0.01771045293541337</v>
      </c>
      <c r="E60" s="65">
        <v>70</v>
      </c>
      <c r="F60" s="70">
        <v>0.0062830984651288035</v>
      </c>
      <c r="G60" s="92">
        <v>2.357142857142857</v>
      </c>
      <c r="H60" s="93">
        <v>39</v>
      </c>
      <c r="I60" s="65">
        <v>221</v>
      </c>
      <c r="J60" s="94">
        <v>0.06334841628959276</v>
      </c>
      <c r="K60" s="95">
        <v>1</v>
      </c>
      <c r="L60" s="14"/>
      <c r="M60" s="14"/>
      <c r="N60" s="90">
        <v>12</v>
      </c>
      <c r="O60" s="91" t="s">
        <v>51</v>
      </c>
      <c r="P60" s="65">
        <v>1523</v>
      </c>
      <c r="Q60" s="70">
        <v>0.020247543838657785</v>
      </c>
      <c r="R60" s="65">
        <v>1271</v>
      </c>
      <c r="S60" s="70">
        <v>0.017711076738709364</v>
      </c>
      <c r="T60" s="68">
        <v>0.19826907946498817</v>
      </c>
      <c r="U60" s="95">
        <v>2</v>
      </c>
    </row>
    <row r="61" spans="1:21" ht="15">
      <c r="A61" s="90">
        <v>13</v>
      </c>
      <c r="B61" s="91" t="s">
        <v>149</v>
      </c>
      <c r="C61" s="65">
        <v>225</v>
      </c>
      <c r="D61" s="70">
        <v>0.016956816640289397</v>
      </c>
      <c r="E61" s="65">
        <v>155</v>
      </c>
      <c r="F61" s="70">
        <v>0.013912575172785208</v>
      </c>
      <c r="G61" s="92">
        <v>0.4516129032258065</v>
      </c>
      <c r="H61" s="93">
        <v>7</v>
      </c>
      <c r="I61" s="65">
        <v>125</v>
      </c>
      <c r="J61" s="94">
        <v>0.8</v>
      </c>
      <c r="K61" s="95">
        <v>19</v>
      </c>
      <c r="L61" s="14"/>
      <c r="M61" s="14"/>
      <c r="N61" s="90">
        <v>13</v>
      </c>
      <c r="O61" s="91" t="s">
        <v>41</v>
      </c>
      <c r="P61" s="65">
        <v>1401</v>
      </c>
      <c r="Q61" s="70">
        <v>0.01862561320942847</v>
      </c>
      <c r="R61" s="65">
        <v>2390</v>
      </c>
      <c r="S61" s="70">
        <v>0.03330407034265569</v>
      </c>
      <c r="T61" s="68">
        <v>-0.4138075313807531</v>
      </c>
      <c r="U61" s="95">
        <v>-10</v>
      </c>
    </row>
    <row r="62" spans="1:21" ht="15">
      <c r="A62" s="90">
        <v>14</v>
      </c>
      <c r="B62" s="91" t="s">
        <v>124</v>
      </c>
      <c r="C62" s="65">
        <v>218</v>
      </c>
      <c r="D62" s="70">
        <v>0.016429271233702615</v>
      </c>
      <c r="E62" s="65">
        <v>178</v>
      </c>
      <c r="F62" s="70">
        <v>0.01597702181132753</v>
      </c>
      <c r="G62" s="92">
        <v>0.2247191011235956</v>
      </c>
      <c r="H62" s="93">
        <v>1</v>
      </c>
      <c r="I62" s="65">
        <v>186</v>
      </c>
      <c r="J62" s="94">
        <v>0.17204301075268824</v>
      </c>
      <c r="K62" s="95">
        <v>5</v>
      </c>
      <c r="L62" s="14"/>
      <c r="M62" s="14"/>
      <c r="N62" s="90">
        <v>14</v>
      </c>
      <c r="O62" s="91" t="s">
        <v>80</v>
      </c>
      <c r="P62" s="65">
        <v>1336</v>
      </c>
      <c r="Q62" s="70">
        <v>0.017761469841396454</v>
      </c>
      <c r="R62" s="65">
        <v>1258</v>
      </c>
      <c r="S62" s="70">
        <v>0.01752992489165726</v>
      </c>
      <c r="T62" s="68">
        <v>0.062003179650238494</v>
      </c>
      <c r="U62" s="95">
        <v>1</v>
      </c>
    </row>
    <row r="63" spans="1:21" ht="15">
      <c r="A63" s="102">
        <v>15</v>
      </c>
      <c r="B63" s="96" t="s">
        <v>80</v>
      </c>
      <c r="C63" s="73">
        <v>205</v>
      </c>
      <c r="D63" s="78">
        <v>0.01544954405004145</v>
      </c>
      <c r="E63" s="73">
        <v>233</v>
      </c>
      <c r="F63" s="78">
        <v>0.02091374203392873</v>
      </c>
      <c r="G63" s="97">
        <v>-0.12017167381974247</v>
      </c>
      <c r="H63" s="98">
        <v>-5</v>
      </c>
      <c r="I63" s="73">
        <v>262</v>
      </c>
      <c r="J63" s="99">
        <v>-0.21755725190839692</v>
      </c>
      <c r="K63" s="100">
        <v>-3</v>
      </c>
      <c r="L63" s="14"/>
      <c r="M63" s="14"/>
      <c r="N63" s="102">
        <v>15</v>
      </c>
      <c r="O63" s="96" t="s">
        <v>82</v>
      </c>
      <c r="P63" s="73">
        <v>1237</v>
      </c>
      <c r="Q63" s="78">
        <v>0.01644531301931693</v>
      </c>
      <c r="R63" s="73">
        <v>1439</v>
      </c>
      <c r="S63" s="78">
        <v>0.020052115992921143</v>
      </c>
      <c r="T63" s="76">
        <v>-0.14037526059763727</v>
      </c>
      <c r="U63" s="100">
        <v>-5</v>
      </c>
    </row>
    <row r="64" spans="1:21" ht="15">
      <c r="A64" s="101">
        <v>16</v>
      </c>
      <c r="B64" s="85" t="s">
        <v>54</v>
      </c>
      <c r="C64" s="57">
        <v>204</v>
      </c>
      <c r="D64" s="62">
        <v>0.015374180420529052</v>
      </c>
      <c r="E64" s="57">
        <v>207</v>
      </c>
      <c r="F64" s="62">
        <v>0.01858001974688089</v>
      </c>
      <c r="G64" s="86">
        <v>-0.01449275362318836</v>
      </c>
      <c r="H64" s="87">
        <v>-4</v>
      </c>
      <c r="I64" s="57">
        <v>295</v>
      </c>
      <c r="J64" s="88">
        <v>-0.30847457627118646</v>
      </c>
      <c r="K64" s="89">
        <v>-7</v>
      </c>
      <c r="L64" s="14"/>
      <c r="M64" s="14"/>
      <c r="N64" s="101">
        <v>16</v>
      </c>
      <c r="O64" s="85" t="s">
        <v>79</v>
      </c>
      <c r="P64" s="57">
        <v>1187</v>
      </c>
      <c r="Q64" s="62">
        <v>0.015780587351599994</v>
      </c>
      <c r="R64" s="57">
        <v>1224</v>
      </c>
      <c r="S64" s="62">
        <v>0.017056143137828685</v>
      </c>
      <c r="T64" s="60">
        <v>-0.030228758169934644</v>
      </c>
      <c r="U64" s="89">
        <v>0</v>
      </c>
    </row>
    <row r="65" spans="1:21" ht="15">
      <c r="A65" s="90">
        <v>17</v>
      </c>
      <c r="B65" s="91" t="s">
        <v>41</v>
      </c>
      <c r="C65" s="65">
        <v>194</v>
      </c>
      <c r="D65" s="70">
        <v>0.01462054412540508</v>
      </c>
      <c r="E65" s="65">
        <v>326</v>
      </c>
      <c r="F65" s="70">
        <v>0.029261287137599856</v>
      </c>
      <c r="G65" s="92">
        <v>-0.4049079754601227</v>
      </c>
      <c r="H65" s="93">
        <v>-13</v>
      </c>
      <c r="I65" s="65">
        <v>190</v>
      </c>
      <c r="J65" s="94">
        <v>0.021052631578947434</v>
      </c>
      <c r="K65" s="95">
        <v>0</v>
      </c>
      <c r="L65" s="14"/>
      <c r="M65" s="14"/>
      <c r="N65" s="90">
        <v>17</v>
      </c>
      <c r="O65" s="91" t="s">
        <v>122</v>
      </c>
      <c r="P65" s="65">
        <v>1030</v>
      </c>
      <c r="Q65" s="70">
        <v>0.013693348754968825</v>
      </c>
      <c r="R65" s="65">
        <v>504</v>
      </c>
      <c r="S65" s="70">
        <v>0.007023117762635342</v>
      </c>
      <c r="T65" s="68">
        <v>1.0436507936507935</v>
      </c>
      <c r="U65" s="95">
        <v>26</v>
      </c>
    </row>
    <row r="66" spans="1:21" ht="15">
      <c r="A66" s="90">
        <v>18</v>
      </c>
      <c r="B66" s="91" t="s">
        <v>150</v>
      </c>
      <c r="C66" s="65">
        <v>191</v>
      </c>
      <c r="D66" s="70">
        <v>0.014394453236867888</v>
      </c>
      <c r="E66" s="65">
        <v>104</v>
      </c>
      <c r="F66" s="70">
        <v>0.009334889148191364</v>
      </c>
      <c r="G66" s="92">
        <v>0.8365384615384615</v>
      </c>
      <c r="H66" s="93">
        <v>18</v>
      </c>
      <c r="I66" s="65">
        <v>119</v>
      </c>
      <c r="J66" s="94">
        <v>0.6050420168067228</v>
      </c>
      <c r="K66" s="95">
        <v>19</v>
      </c>
      <c r="L66" s="14"/>
      <c r="M66" s="14"/>
      <c r="N66" s="90">
        <v>18</v>
      </c>
      <c r="O66" s="91" t="s">
        <v>57</v>
      </c>
      <c r="P66" s="65">
        <v>979</v>
      </c>
      <c r="Q66" s="70">
        <v>0.013015328573897552</v>
      </c>
      <c r="R66" s="65">
        <v>1306</v>
      </c>
      <c r="S66" s="70">
        <v>0.018198793250003484</v>
      </c>
      <c r="T66" s="68">
        <v>-0.2503828483920367</v>
      </c>
      <c r="U66" s="95">
        <v>-6</v>
      </c>
    </row>
    <row r="67" spans="1:21" ht="15">
      <c r="A67" s="90">
        <v>19</v>
      </c>
      <c r="B67" s="91" t="s">
        <v>103</v>
      </c>
      <c r="C67" s="65">
        <v>172</v>
      </c>
      <c r="D67" s="70">
        <v>0.012962544276132339</v>
      </c>
      <c r="E67" s="65">
        <v>136</v>
      </c>
      <c r="F67" s="70">
        <v>0.012207162732250247</v>
      </c>
      <c r="G67" s="92">
        <v>0.2647058823529411</v>
      </c>
      <c r="H67" s="93">
        <v>7</v>
      </c>
      <c r="I67" s="65">
        <v>185</v>
      </c>
      <c r="J67" s="94">
        <v>-0.07027027027027022</v>
      </c>
      <c r="K67" s="95">
        <v>1</v>
      </c>
      <c r="N67" s="90">
        <v>19</v>
      </c>
      <c r="O67" s="91" t="s">
        <v>69</v>
      </c>
      <c r="P67" s="65">
        <v>933</v>
      </c>
      <c r="Q67" s="70">
        <v>0.012403780959597974</v>
      </c>
      <c r="R67" s="65">
        <v>1209</v>
      </c>
      <c r="S67" s="70">
        <v>0.01684712177584549</v>
      </c>
      <c r="T67" s="68">
        <v>-0.22828784119106704</v>
      </c>
      <c r="U67" s="95">
        <v>-1</v>
      </c>
    </row>
    <row r="68" spans="1:21" ht="15">
      <c r="A68" s="102">
        <v>20</v>
      </c>
      <c r="B68" s="96" t="s">
        <v>57</v>
      </c>
      <c r="C68" s="73">
        <v>169</v>
      </c>
      <c r="D68" s="78">
        <v>0.012736453387595147</v>
      </c>
      <c r="E68" s="73">
        <v>139</v>
      </c>
      <c r="F68" s="78">
        <v>0.012476438380755767</v>
      </c>
      <c r="G68" s="97">
        <v>0.2158273381294964</v>
      </c>
      <c r="H68" s="98">
        <v>4</v>
      </c>
      <c r="I68" s="73">
        <v>221</v>
      </c>
      <c r="J68" s="99">
        <v>-0.23529411764705888</v>
      </c>
      <c r="K68" s="100">
        <v>-7</v>
      </c>
      <c r="N68" s="102">
        <v>20</v>
      </c>
      <c r="O68" s="96" t="s">
        <v>47</v>
      </c>
      <c r="P68" s="73">
        <v>930</v>
      </c>
      <c r="Q68" s="78">
        <v>0.012363897419534958</v>
      </c>
      <c r="R68" s="73">
        <v>860</v>
      </c>
      <c r="S68" s="78">
        <v>0.01198389142036983</v>
      </c>
      <c r="T68" s="76">
        <v>0.08139534883720922</v>
      </c>
      <c r="U68" s="100">
        <v>4</v>
      </c>
    </row>
    <row r="69" spans="1:21" ht="15">
      <c r="A69" s="134" t="s">
        <v>53</v>
      </c>
      <c r="B69" s="135"/>
      <c r="C69" s="26">
        <f>SUM(C49:C68)</f>
        <v>6166</v>
      </c>
      <c r="D69" s="6">
        <f>C69/C71</f>
        <v>0.46469213957344185</v>
      </c>
      <c r="E69" s="26">
        <f>SUM(E49:E68)</f>
        <v>4510</v>
      </c>
      <c r="F69" s="6">
        <f>E69/E71</f>
        <v>0.4048110582532986</v>
      </c>
      <c r="G69" s="17">
        <f>C69/E69-1</f>
        <v>0.3671840354767184</v>
      </c>
      <c r="H69" s="17"/>
      <c r="I69" s="26">
        <f>SUM(I49:I68)</f>
        <v>6231</v>
      </c>
      <c r="J69" s="18">
        <f>C69/I69-1</f>
        <v>-0.01043171240571339</v>
      </c>
      <c r="K69" s="19"/>
      <c r="N69" s="134" t="s">
        <v>53</v>
      </c>
      <c r="O69" s="135"/>
      <c r="P69" s="3">
        <f>SUM(P49:P68)</f>
        <v>35289</v>
      </c>
      <c r="Q69" s="6">
        <f>P69/P71</f>
        <v>0.4691500817612571</v>
      </c>
      <c r="R69" s="3">
        <f>SUM(R49:R68)</f>
        <v>32400</v>
      </c>
      <c r="S69" s="6">
        <f>R69/R71</f>
        <v>0.4514861418837005</v>
      </c>
      <c r="T69" s="17">
        <f>P69/R69-1</f>
        <v>0.08916666666666662</v>
      </c>
      <c r="U69" s="27"/>
    </row>
    <row r="70" spans="1:21" ht="15">
      <c r="A70" s="134" t="s">
        <v>12</v>
      </c>
      <c r="B70" s="135"/>
      <c r="C70" s="26">
        <f>C71-SUM(C49:C68)</f>
        <v>7103</v>
      </c>
      <c r="D70" s="6">
        <f>C70/C71</f>
        <v>0.5353078604265581</v>
      </c>
      <c r="E70" s="26">
        <f>E71-SUM(E49:E68)</f>
        <v>6631</v>
      </c>
      <c r="F70" s="6">
        <f>E70/E71</f>
        <v>0.5951889417467013</v>
      </c>
      <c r="G70" s="17">
        <f>C70/E70-1</f>
        <v>0.07118081737294535</v>
      </c>
      <c r="H70" s="17"/>
      <c r="I70" s="26">
        <f>I71-SUM(I49:I68)</f>
        <v>7369</v>
      </c>
      <c r="J70" s="18">
        <f>C70/I70-1</f>
        <v>-0.0360971637942733</v>
      </c>
      <c r="K70" s="19"/>
      <c r="N70" s="134" t="s">
        <v>12</v>
      </c>
      <c r="O70" s="135"/>
      <c r="P70" s="3">
        <f>P71-SUM(P49:P68)</f>
        <v>39930</v>
      </c>
      <c r="Q70" s="6">
        <f>P70/P71</f>
        <v>0.5308499182387428</v>
      </c>
      <c r="R70" s="3">
        <f>R71-SUM(R49:R68)</f>
        <v>39363</v>
      </c>
      <c r="S70" s="6">
        <f>R70/R71</f>
        <v>0.5485138581162995</v>
      </c>
      <c r="T70" s="17">
        <f>P70/R70-1</f>
        <v>0.014404389909305593</v>
      </c>
      <c r="U70" s="28"/>
    </row>
    <row r="71" spans="1:21" ht="15">
      <c r="A71" s="130" t="s">
        <v>38</v>
      </c>
      <c r="B71" s="131"/>
      <c r="C71" s="24">
        <v>13269</v>
      </c>
      <c r="D71" s="103">
        <v>1</v>
      </c>
      <c r="E71" s="24">
        <v>11141</v>
      </c>
      <c r="F71" s="103">
        <v>1</v>
      </c>
      <c r="G71" s="20">
        <v>0.19100619333991564</v>
      </c>
      <c r="H71" s="20"/>
      <c r="I71" s="24">
        <v>13600</v>
      </c>
      <c r="J71" s="49">
        <v>-0.024338235294117605</v>
      </c>
      <c r="K71" s="104"/>
      <c r="N71" s="130" t="s">
        <v>38</v>
      </c>
      <c r="O71" s="131"/>
      <c r="P71" s="24">
        <v>75219</v>
      </c>
      <c r="Q71" s="103">
        <v>1</v>
      </c>
      <c r="R71" s="24">
        <v>71763</v>
      </c>
      <c r="S71" s="103">
        <v>1</v>
      </c>
      <c r="T71" s="29">
        <v>0.048158521800927945</v>
      </c>
      <c r="U71" s="104"/>
    </row>
    <row r="72" spans="1:14" ht="15">
      <c r="A72" t="s">
        <v>111</v>
      </c>
      <c r="N72" t="s">
        <v>111</v>
      </c>
    </row>
    <row r="73" spans="1:14" ht="15">
      <c r="A73" s="9" t="s">
        <v>113</v>
      </c>
      <c r="N73" s="9" t="s">
        <v>113</v>
      </c>
    </row>
  </sheetData>
  <sheetProtection/>
  <mergeCells count="82"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O9:O11"/>
    <mergeCell ref="T10:T11"/>
    <mergeCell ref="U10:U11"/>
    <mergeCell ref="N32:O32"/>
    <mergeCell ref="N33:O33"/>
    <mergeCell ref="N34:O34"/>
    <mergeCell ref="N41:U41"/>
    <mergeCell ref="N43:N45"/>
    <mergeCell ref="O43:O45"/>
    <mergeCell ref="P43:U43"/>
    <mergeCell ref="P44:U44"/>
    <mergeCell ref="P45:Q46"/>
    <mergeCell ref="R45:S46"/>
    <mergeCell ref="T45:T46"/>
    <mergeCell ref="N39:U40"/>
    <mergeCell ref="N2:U3"/>
    <mergeCell ref="N70:O70"/>
    <mergeCell ref="N71:O71"/>
    <mergeCell ref="U45:U46"/>
    <mergeCell ref="N46:N48"/>
    <mergeCell ref="O46:O48"/>
    <mergeCell ref="T47:T48"/>
    <mergeCell ref="U47:U48"/>
    <mergeCell ref="N69:O69"/>
  </mergeCells>
  <conditionalFormatting sqref="K32">
    <cfRule type="cellIs" priority="776" dxfId="146" operator="lessThan">
      <formula>0</formula>
    </cfRule>
  </conditionalFormatting>
  <conditionalFormatting sqref="K33">
    <cfRule type="cellIs" priority="778" dxfId="146" operator="lessThan">
      <formula>0</formula>
    </cfRule>
  </conditionalFormatting>
  <conditionalFormatting sqref="G32:H32 J32">
    <cfRule type="cellIs" priority="777" dxfId="146" operator="lessThan">
      <formula>0</formula>
    </cfRule>
  </conditionalFormatting>
  <conditionalFormatting sqref="G33:H33 J33">
    <cfRule type="cellIs" priority="779" dxfId="146" operator="lessThan">
      <formula>0</formula>
    </cfRule>
  </conditionalFormatting>
  <conditionalFormatting sqref="K69">
    <cfRule type="cellIs" priority="772" dxfId="146" operator="lessThan">
      <formula>0</formula>
    </cfRule>
  </conditionalFormatting>
  <conditionalFormatting sqref="K70">
    <cfRule type="cellIs" priority="774" dxfId="146" operator="lessThan">
      <formula>0</formula>
    </cfRule>
  </conditionalFormatting>
  <conditionalFormatting sqref="G69:H69 J69">
    <cfRule type="cellIs" priority="773" dxfId="146" operator="lessThan">
      <formula>0</formula>
    </cfRule>
  </conditionalFormatting>
  <conditionalFormatting sqref="G70:H70 J70">
    <cfRule type="cellIs" priority="775" dxfId="146" operator="lessThan">
      <formula>0</formula>
    </cfRule>
  </conditionalFormatting>
  <conditionalFormatting sqref="U33">
    <cfRule type="cellIs" priority="768" dxfId="146" operator="lessThan">
      <formula>0</formula>
    </cfRule>
  </conditionalFormatting>
  <conditionalFormatting sqref="T33">
    <cfRule type="cellIs" priority="767" dxfId="146" operator="lessThan">
      <formula>0</formula>
    </cfRule>
  </conditionalFormatting>
  <conditionalFormatting sqref="T32">
    <cfRule type="cellIs" priority="766" dxfId="146" operator="lessThan">
      <formula>0</formula>
    </cfRule>
  </conditionalFormatting>
  <conditionalFormatting sqref="U32">
    <cfRule type="cellIs" priority="769" dxfId="146" operator="lessThan">
      <formula>0</formula>
    </cfRule>
    <cfRule type="cellIs" priority="770" dxfId="147" operator="equal">
      <formula>0</formula>
    </cfRule>
    <cfRule type="cellIs" priority="771" dxfId="148" operator="greaterThan">
      <formula>0</formula>
    </cfRule>
  </conditionalFormatting>
  <conditionalFormatting sqref="T69">
    <cfRule type="cellIs" priority="760" dxfId="146" operator="lessThan">
      <formula>0</formula>
    </cfRule>
  </conditionalFormatting>
  <conditionalFormatting sqref="U70">
    <cfRule type="cellIs" priority="762" dxfId="146" operator="lessThan">
      <formula>0</formula>
    </cfRule>
  </conditionalFormatting>
  <conditionalFormatting sqref="U69">
    <cfRule type="cellIs" priority="763" dxfId="146" operator="lessThan">
      <formula>0</formula>
    </cfRule>
    <cfRule type="cellIs" priority="764" dxfId="147" operator="equal">
      <formula>0</formula>
    </cfRule>
    <cfRule type="cellIs" priority="765" dxfId="148" operator="greaterThan">
      <formula>0</formula>
    </cfRule>
  </conditionalFormatting>
  <conditionalFormatting sqref="T70">
    <cfRule type="cellIs" priority="761" dxfId="146" operator="lessThan">
      <formula>0</formula>
    </cfRule>
  </conditionalFormatting>
  <conditionalFormatting sqref="G12:G31 J12:J31">
    <cfRule type="cellIs" priority="32" dxfId="146" operator="lessThan">
      <formula>0</formula>
    </cfRule>
  </conditionalFormatting>
  <conditionalFormatting sqref="K12:K31">
    <cfRule type="cellIs" priority="29" dxfId="146" operator="lessThan">
      <formula>0</formula>
    </cfRule>
    <cfRule type="cellIs" priority="30" dxfId="147" operator="equal">
      <formula>0</formula>
    </cfRule>
    <cfRule type="cellIs" priority="31" dxfId="148" operator="greaterThan">
      <formula>0</formula>
    </cfRule>
  </conditionalFormatting>
  <conditionalFormatting sqref="H12:H31">
    <cfRule type="cellIs" priority="26" dxfId="146" operator="lessThan">
      <formula>0</formula>
    </cfRule>
    <cfRule type="cellIs" priority="27" dxfId="147" operator="equal">
      <formula>0</formula>
    </cfRule>
    <cfRule type="cellIs" priority="28" dxfId="148" operator="greaterThan">
      <formula>0</formula>
    </cfRule>
  </conditionalFormatting>
  <conditionalFormatting sqref="G34 J34">
    <cfRule type="cellIs" priority="25" dxfId="146" operator="lessThan">
      <formula>0</formula>
    </cfRule>
  </conditionalFormatting>
  <conditionalFormatting sqref="K34">
    <cfRule type="cellIs" priority="24" dxfId="146" operator="lessThan">
      <formula>0</formula>
    </cfRule>
  </conditionalFormatting>
  <conditionalFormatting sqref="H34">
    <cfRule type="cellIs" priority="23" dxfId="146" operator="lessThan">
      <formula>0</formula>
    </cfRule>
  </conditionalFormatting>
  <conditionalFormatting sqref="T12:T31">
    <cfRule type="cellIs" priority="22" dxfId="146" operator="lessThan">
      <formula>0</formula>
    </cfRule>
  </conditionalFormatting>
  <conditionalFormatting sqref="U12:U31">
    <cfRule type="cellIs" priority="19" dxfId="146" operator="lessThan">
      <formula>0</formula>
    </cfRule>
    <cfRule type="cellIs" priority="20" dxfId="147" operator="equal">
      <formula>0</formula>
    </cfRule>
    <cfRule type="cellIs" priority="21" dxfId="148" operator="greaterThan">
      <formula>0</formula>
    </cfRule>
  </conditionalFormatting>
  <conditionalFormatting sqref="T34">
    <cfRule type="cellIs" priority="18" dxfId="146" operator="lessThan">
      <formula>0</formula>
    </cfRule>
  </conditionalFormatting>
  <conditionalFormatting sqref="U34">
    <cfRule type="cellIs" priority="17" dxfId="146" operator="lessThan">
      <formula>0</formula>
    </cfRule>
  </conditionalFormatting>
  <conditionalFormatting sqref="G49:G68 J49:J68">
    <cfRule type="cellIs" priority="16" dxfId="146" operator="lessThan">
      <formula>0</formula>
    </cfRule>
  </conditionalFormatting>
  <conditionalFormatting sqref="K49:K68">
    <cfRule type="cellIs" priority="13" dxfId="146" operator="lessThan">
      <formula>0</formula>
    </cfRule>
    <cfRule type="cellIs" priority="14" dxfId="147" operator="equal">
      <formula>0</formula>
    </cfRule>
    <cfRule type="cellIs" priority="15" dxfId="148" operator="greaterThan">
      <formula>0</formula>
    </cfRule>
  </conditionalFormatting>
  <conditionalFormatting sqref="H49:H68">
    <cfRule type="cellIs" priority="10" dxfId="146" operator="lessThan">
      <formula>0</formula>
    </cfRule>
    <cfRule type="cellIs" priority="11" dxfId="147" operator="equal">
      <formula>0</formula>
    </cfRule>
    <cfRule type="cellIs" priority="12" dxfId="148" operator="greaterThan">
      <formula>0</formula>
    </cfRule>
  </conditionalFormatting>
  <conditionalFormatting sqref="G71 J71">
    <cfRule type="cellIs" priority="9" dxfId="146" operator="lessThan">
      <formula>0</formula>
    </cfRule>
  </conditionalFormatting>
  <conditionalFormatting sqref="K71">
    <cfRule type="cellIs" priority="8" dxfId="146" operator="lessThan">
      <formula>0</formula>
    </cfRule>
  </conditionalFormatting>
  <conditionalFormatting sqref="H71">
    <cfRule type="cellIs" priority="7" dxfId="146" operator="lessThan">
      <formula>0</formula>
    </cfRule>
  </conditionalFormatting>
  <conditionalFormatting sqref="T49:T68">
    <cfRule type="cellIs" priority="6" dxfId="146" operator="lessThan">
      <formula>0</formula>
    </cfRule>
  </conditionalFormatting>
  <conditionalFormatting sqref="U49:U68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T71">
    <cfRule type="cellIs" priority="2" dxfId="146" operator="lessThan">
      <formula>0</formula>
    </cfRule>
  </conditionalFormatting>
  <conditionalFormatting sqref="U71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3"/>
  <sheetViews>
    <sheetView showGridLines="0" zoomScalePageLayoutView="0" workbookViewId="0" topLeftCell="A19">
      <selection activeCell="A1" sqref="A1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0.7109375" style="0" customWidth="1"/>
    <col min="16" max="16" width="22.57421875" style="0" customWidth="1"/>
    <col min="17" max="22" width="11.00390625" style="0" customWidth="1"/>
  </cols>
  <sheetData>
    <row r="1" spans="2:15" ht="15">
      <c r="B1" t="s">
        <v>3</v>
      </c>
      <c r="D1" s="53"/>
      <c r="O1" s="54">
        <v>43621</v>
      </c>
    </row>
    <row r="2" spans="2:15" ht="14.25" customHeight="1">
      <c r="B2" s="170" t="s">
        <v>14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2:15" ht="14.25" customHeight="1">
      <c r="B3" s="171" t="s">
        <v>15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6" t="s">
        <v>0</v>
      </c>
      <c r="C5" s="164" t="s">
        <v>1</v>
      </c>
      <c r="D5" s="148" t="s">
        <v>129</v>
      </c>
      <c r="E5" s="149"/>
      <c r="F5" s="149"/>
      <c r="G5" s="149"/>
      <c r="H5" s="150"/>
      <c r="I5" s="149" t="s">
        <v>116</v>
      </c>
      <c r="J5" s="149"/>
      <c r="K5" s="148" t="s">
        <v>130</v>
      </c>
      <c r="L5" s="149"/>
      <c r="M5" s="149"/>
      <c r="N5" s="149"/>
      <c r="O5" s="150"/>
    </row>
    <row r="6" spans="2:15" ht="14.25" customHeight="1">
      <c r="B6" s="147"/>
      <c r="C6" s="165"/>
      <c r="D6" s="155" t="s">
        <v>131</v>
      </c>
      <c r="E6" s="156"/>
      <c r="F6" s="156"/>
      <c r="G6" s="156"/>
      <c r="H6" s="157"/>
      <c r="I6" s="156" t="s">
        <v>117</v>
      </c>
      <c r="J6" s="156"/>
      <c r="K6" s="155" t="s">
        <v>132</v>
      </c>
      <c r="L6" s="156"/>
      <c r="M6" s="156"/>
      <c r="N6" s="156"/>
      <c r="O6" s="157"/>
    </row>
    <row r="7" spans="2:15" ht="14.25" customHeight="1">
      <c r="B7" s="147"/>
      <c r="C7" s="147"/>
      <c r="D7" s="151">
        <v>2019</v>
      </c>
      <c r="E7" s="152"/>
      <c r="F7" s="161">
        <v>2018</v>
      </c>
      <c r="G7" s="161"/>
      <c r="H7" s="136" t="s">
        <v>5</v>
      </c>
      <c r="I7" s="158">
        <v>2019</v>
      </c>
      <c r="J7" s="151" t="s">
        <v>136</v>
      </c>
      <c r="K7" s="151">
        <v>2019</v>
      </c>
      <c r="L7" s="152"/>
      <c r="M7" s="161">
        <v>2018</v>
      </c>
      <c r="N7" s="152"/>
      <c r="O7" s="163" t="s">
        <v>5</v>
      </c>
    </row>
    <row r="8" spans="2:15" ht="14.25" customHeight="1">
      <c r="B8" s="140" t="s">
        <v>6</v>
      </c>
      <c r="C8" s="140" t="s">
        <v>7</v>
      </c>
      <c r="D8" s="153"/>
      <c r="E8" s="154"/>
      <c r="F8" s="162"/>
      <c r="G8" s="162"/>
      <c r="H8" s="137"/>
      <c r="I8" s="159"/>
      <c r="J8" s="160"/>
      <c r="K8" s="153"/>
      <c r="L8" s="154"/>
      <c r="M8" s="162"/>
      <c r="N8" s="154"/>
      <c r="O8" s="163"/>
    </row>
    <row r="9" spans="2:15" ht="14.25" customHeight="1">
      <c r="B9" s="140"/>
      <c r="C9" s="140"/>
      <c r="D9" s="120" t="s">
        <v>8</v>
      </c>
      <c r="E9" s="122" t="s">
        <v>2</v>
      </c>
      <c r="F9" s="121" t="s">
        <v>8</v>
      </c>
      <c r="G9" s="43" t="s">
        <v>2</v>
      </c>
      <c r="H9" s="138" t="s">
        <v>9</v>
      </c>
      <c r="I9" s="44" t="s">
        <v>8</v>
      </c>
      <c r="J9" s="174" t="s">
        <v>138</v>
      </c>
      <c r="K9" s="120" t="s">
        <v>8</v>
      </c>
      <c r="L9" s="42" t="s">
        <v>2</v>
      </c>
      <c r="M9" s="121" t="s">
        <v>8</v>
      </c>
      <c r="N9" s="42" t="s">
        <v>2</v>
      </c>
      <c r="O9" s="172" t="s">
        <v>9</v>
      </c>
    </row>
    <row r="10" spans="2:15" ht="14.25" customHeight="1">
      <c r="B10" s="141"/>
      <c r="C10" s="141"/>
      <c r="D10" s="124" t="s">
        <v>10</v>
      </c>
      <c r="E10" s="123" t="s">
        <v>11</v>
      </c>
      <c r="F10" s="41" t="s">
        <v>10</v>
      </c>
      <c r="G10" s="46" t="s">
        <v>11</v>
      </c>
      <c r="H10" s="139"/>
      <c r="I10" s="45" t="s">
        <v>10</v>
      </c>
      <c r="J10" s="175"/>
      <c r="K10" s="124" t="s">
        <v>10</v>
      </c>
      <c r="L10" s="123" t="s">
        <v>11</v>
      </c>
      <c r="M10" s="41" t="s">
        <v>10</v>
      </c>
      <c r="N10" s="123" t="s">
        <v>11</v>
      </c>
      <c r="O10" s="173"/>
    </row>
    <row r="11" spans="2:15" ht="14.25" customHeight="1">
      <c r="B11" s="55">
        <v>1</v>
      </c>
      <c r="C11" s="56" t="s">
        <v>28</v>
      </c>
      <c r="D11" s="57">
        <v>1022</v>
      </c>
      <c r="E11" s="58">
        <v>0.16607084822879428</v>
      </c>
      <c r="F11" s="57">
        <v>967</v>
      </c>
      <c r="G11" s="59">
        <v>0.18007448789571695</v>
      </c>
      <c r="H11" s="60">
        <v>0.056876938986556436</v>
      </c>
      <c r="I11" s="61">
        <v>895</v>
      </c>
      <c r="J11" s="62">
        <v>0.14189944134078214</v>
      </c>
      <c r="K11" s="57">
        <v>4511</v>
      </c>
      <c r="L11" s="58">
        <v>0.1550491510277033</v>
      </c>
      <c r="M11" s="57">
        <v>4501</v>
      </c>
      <c r="N11" s="59">
        <v>0.17268367542681756</v>
      </c>
      <c r="O11" s="60">
        <v>0.0022217285047767543</v>
      </c>
    </row>
    <row r="12" spans="2:15" ht="14.25" customHeight="1">
      <c r="B12" s="63">
        <v>2</v>
      </c>
      <c r="C12" s="64" t="s">
        <v>26</v>
      </c>
      <c r="D12" s="65">
        <v>894</v>
      </c>
      <c r="E12" s="66">
        <v>0.14527136821579462</v>
      </c>
      <c r="F12" s="65">
        <v>920</v>
      </c>
      <c r="G12" s="67">
        <v>0.1713221601489758</v>
      </c>
      <c r="H12" s="68">
        <v>-0.02826086956521734</v>
      </c>
      <c r="I12" s="69">
        <v>798</v>
      </c>
      <c r="J12" s="70">
        <v>0.12030075187969924</v>
      </c>
      <c r="K12" s="65">
        <v>4221</v>
      </c>
      <c r="L12" s="66">
        <v>0.14508146009486492</v>
      </c>
      <c r="M12" s="65">
        <v>3979</v>
      </c>
      <c r="N12" s="67">
        <v>0.1526568194897372</v>
      </c>
      <c r="O12" s="68">
        <v>0.06081930133199287</v>
      </c>
    </row>
    <row r="13" spans="2:15" ht="14.25" customHeight="1">
      <c r="B13" s="63">
        <v>3</v>
      </c>
      <c r="C13" s="64" t="s">
        <v>23</v>
      </c>
      <c r="D13" s="65">
        <v>828</v>
      </c>
      <c r="E13" s="66">
        <v>0.13454663633409164</v>
      </c>
      <c r="F13" s="65">
        <v>578</v>
      </c>
      <c r="G13" s="67">
        <v>0.10763500931098696</v>
      </c>
      <c r="H13" s="68">
        <v>0.4325259515570934</v>
      </c>
      <c r="I13" s="69">
        <v>635</v>
      </c>
      <c r="J13" s="70">
        <v>0.3039370078740158</v>
      </c>
      <c r="K13" s="65">
        <v>3624</v>
      </c>
      <c r="L13" s="66">
        <v>0.12456176531243555</v>
      </c>
      <c r="M13" s="65">
        <v>2975</v>
      </c>
      <c r="N13" s="67">
        <v>0.11413773259159793</v>
      </c>
      <c r="O13" s="68">
        <v>0.21815126050420175</v>
      </c>
    </row>
    <row r="14" spans="2:15" ht="14.25" customHeight="1">
      <c r="B14" s="63">
        <v>4</v>
      </c>
      <c r="C14" s="64" t="s">
        <v>20</v>
      </c>
      <c r="D14" s="65">
        <v>679</v>
      </c>
      <c r="E14" s="66">
        <v>0.11033474163145922</v>
      </c>
      <c r="F14" s="65">
        <v>366</v>
      </c>
      <c r="G14" s="67">
        <v>0.06815642458100558</v>
      </c>
      <c r="H14" s="68">
        <v>0.855191256830601</v>
      </c>
      <c r="I14" s="69">
        <v>669</v>
      </c>
      <c r="J14" s="70">
        <v>0.014947683109117982</v>
      </c>
      <c r="K14" s="65">
        <v>3122</v>
      </c>
      <c r="L14" s="66">
        <v>0.10730734859421187</v>
      </c>
      <c r="M14" s="65">
        <v>2175</v>
      </c>
      <c r="N14" s="67">
        <v>0.08344523307116823</v>
      </c>
      <c r="O14" s="68">
        <v>0.4354022988505748</v>
      </c>
    </row>
    <row r="15" spans="2:15" ht="14.25" customHeight="1">
      <c r="B15" s="71">
        <v>5</v>
      </c>
      <c r="C15" s="72" t="s">
        <v>34</v>
      </c>
      <c r="D15" s="73">
        <v>567</v>
      </c>
      <c r="E15" s="74">
        <v>0.0921351966200845</v>
      </c>
      <c r="F15" s="73">
        <v>431</v>
      </c>
      <c r="G15" s="75">
        <v>0.08026070763500931</v>
      </c>
      <c r="H15" s="76">
        <v>0.31554524361948966</v>
      </c>
      <c r="I15" s="77">
        <v>606</v>
      </c>
      <c r="J15" s="78">
        <v>-0.0643564356435643</v>
      </c>
      <c r="K15" s="73">
        <v>2789</v>
      </c>
      <c r="L15" s="74">
        <v>0.09586168969546986</v>
      </c>
      <c r="M15" s="73">
        <v>2069</v>
      </c>
      <c r="N15" s="75">
        <v>0.0793784768847113</v>
      </c>
      <c r="O15" s="76">
        <v>0.34799420009666515</v>
      </c>
    </row>
    <row r="16" spans="2:15" ht="14.25" customHeight="1">
      <c r="B16" s="55">
        <v>6</v>
      </c>
      <c r="C16" s="56" t="s">
        <v>29</v>
      </c>
      <c r="D16" s="57">
        <v>424</v>
      </c>
      <c r="E16" s="58">
        <v>0.06889827754306142</v>
      </c>
      <c r="F16" s="57">
        <v>461</v>
      </c>
      <c r="G16" s="59">
        <v>0.08584729981378027</v>
      </c>
      <c r="H16" s="60">
        <v>-0.08026030368763559</v>
      </c>
      <c r="I16" s="61">
        <v>431</v>
      </c>
      <c r="J16" s="62">
        <v>-0.016241299303944357</v>
      </c>
      <c r="K16" s="57">
        <v>2403</v>
      </c>
      <c r="L16" s="58">
        <v>0.08259434935038153</v>
      </c>
      <c r="M16" s="57">
        <v>2500</v>
      </c>
      <c r="N16" s="59">
        <v>0.0959140610013428</v>
      </c>
      <c r="O16" s="60">
        <v>-0.038799999999999946</v>
      </c>
    </row>
    <row r="17" spans="2:15" ht="14.25" customHeight="1">
      <c r="B17" s="63">
        <v>7</v>
      </c>
      <c r="C17" s="64" t="s">
        <v>63</v>
      </c>
      <c r="D17" s="65">
        <v>468</v>
      </c>
      <c r="E17" s="66">
        <v>0.07604809879753006</v>
      </c>
      <c r="F17" s="65">
        <v>472</v>
      </c>
      <c r="G17" s="67">
        <v>0.08789571694599628</v>
      </c>
      <c r="H17" s="68">
        <v>-0.008474576271186418</v>
      </c>
      <c r="I17" s="69">
        <v>478</v>
      </c>
      <c r="J17" s="70">
        <v>-0.02092050209205021</v>
      </c>
      <c r="K17" s="65">
        <v>2153</v>
      </c>
      <c r="L17" s="66">
        <v>0.07400151233931394</v>
      </c>
      <c r="M17" s="65">
        <v>2209</v>
      </c>
      <c r="N17" s="67">
        <v>0.0847496643007865</v>
      </c>
      <c r="O17" s="68">
        <v>-0.025350837483024025</v>
      </c>
    </row>
    <row r="18" spans="2:15" ht="14.25" customHeight="1">
      <c r="B18" s="63">
        <v>8</v>
      </c>
      <c r="C18" s="64" t="s">
        <v>30</v>
      </c>
      <c r="D18" s="65">
        <v>335</v>
      </c>
      <c r="E18" s="66">
        <v>0.05443613909652259</v>
      </c>
      <c r="F18" s="65">
        <v>312</v>
      </c>
      <c r="G18" s="67">
        <v>0.05810055865921788</v>
      </c>
      <c r="H18" s="68">
        <v>0.07371794871794868</v>
      </c>
      <c r="I18" s="69">
        <v>352</v>
      </c>
      <c r="J18" s="70">
        <v>-0.048295454545454586</v>
      </c>
      <c r="K18" s="65">
        <v>1603</v>
      </c>
      <c r="L18" s="66">
        <v>0.05509727091496529</v>
      </c>
      <c r="M18" s="65">
        <v>1481</v>
      </c>
      <c r="N18" s="67">
        <v>0.05681948973719547</v>
      </c>
      <c r="O18" s="68">
        <v>0.08237677245104669</v>
      </c>
    </row>
    <row r="19" spans="2:15" ht="14.25" customHeight="1">
      <c r="B19" s="63">
        <v>9</v>
      </c>
      <c r="C19" s="64" t="s">
        <v>22</v>
      </c>
      <c r="D19" s="65">
        <v>284</v>
      </c>
      <c r="E19" s="66">
        <v>0.04614884627884303</v>
      </c>
      <c r="F19" s="65">
        <v>287</v>
      </c>
      <c r="G19" s="67">
        <v>0.05344506517690875</v>
      </c>
      <c r="H19" s="68">
        <v>-0.010452961672473893</v>
      </c>
      <c r="I19" s="69">
        <v>293</v>
      </c>
      <c r="J19" s="70">
        <v>-0.030716723549488067</v>
      </c>
      <c r="K19" s="65">
        <v>1535</v>
      </c>
      <c r="L19" s="66">
        <v>0.052760019247954905</v>
      </c>
      <c r="M19" s="65">
        <v>1243</v>
      </c>
      <c r="N19" s="67">
        <v>0.04768847112986764</v>
      </c>
      <c r="O19" s="68">
        <v>0.2349155269509251</v>
      </c>
    </row>
    <row r="20" spans="2:15" ht="14.25" customHeight="1">
      <c r="B20" s="71">
        <v>10</v>
      </c>
      <c r="C20" s="72" t="s">
        <v>31</v>
      </c>
      <c r="D20" s="73">
        <v>220</v>
      </c>
      <c r="E20" s="74">
        <v>0.03574910627234319</v>
      </c>
      <c r="F20" s="73">
        <v>159</v>
      </c>
      <c r="G20" s="75">
        <v>0.029608938547486034</v>
      </c>
      <c r="H20" s="76">
        <v>0.3836477987421383</v>
      </c>
      <c r="I20" s="77">
        <v>261</v>
      </c>
      <c r="J20" s="78">
        <v>-0.15708812260536398</v>
      </c>
      <c r="K20" s="73">
        <v>990</v>
      </c>
      <c r="L20" s="74">
        <v>0.0340276345638276</v>
      </c>
      <c r="M20" s="73">
        <v>924</v>
      </c>
      <c r="N20" s="75">
        <v>0.0354498369460963</v>
      </c>
      <c r="O20" s="76">
        <v>0.0714285714285714</v>
      </c>
    </row>
    <row r="21" spans="2:15" ht="14.25" customHeight="1">
      <c r="B21" s="55">
        <v>11</v>
      </c>
      <c r="C21" s="56" t="s">
        <v>21</v>
      </c>
      <c r="D21" s="57">
        <v>155</v>
      </c>
      <c r="E21" s="58">
        <v>0.025186870328241795</v>
      </c>
      <c r="F21" s="57">
        <v>164</v>
      </c>
      <c r="G21" s="59">
        <v>0.030540037243947857</v>
      </c>
      <c r="H21" s="60">
        <v>-0.054878048780487854</v>
      </c>
      <c r="I21" s="61">
        <v>173</v>
      </c>
      <c r="J21" s="62">
        <v>-0.10404624277456642</v>
      </c>
      <c r="K21" s="57">
        <v>763</v>
      </c>
      <c r="L21" s="58">
        <v>0.026225338557778238</v>
      </c>
      <c r="M21" s="57">
        <v>795</v>
      </c>
      <c r="N21" s="59">
        <v>0.03050067139842701</v>
      </c>
      <c r="O21" s="60">
        <v>-0.040251572327044016</v>
      </c>
    </row>
    <row r="22" spans="2:15" ht="14.25" customHeight="1">
      <c r="B22" s="63">
        <v>12</v>
      </c>
      <c r="C22" s="64" t="s">
        <v>84</v>
      </c>
      <c r="D22" s="65">
        <v>52</v>
      </c>
      <c r="E22" s="66">
        <v>0.008449788755281119</v>
      </c>
      <c r="F22" s="65">
        <v>20</v>
      </c>
      <c r="G22" s="67">
        <v>0.0037243947858473</v>
      </c>
      <c r="H22" s="68">
        <v>1.6</v>
      </c>
      <c r="I22" s="69">
        <v>72</v>
      </c>
      <c r="J22" s="70">
        <v>-0.2777777777777778</v>
      </c>
      <c r="K22" s="65">
        <v>306</v>
      </c>
      <c r="L22" s="66">
        <v>0.010517632501546711</v>
      </c>
      <c r="M22" s="65">
        <v>121</v>
      </c>
      <c r="N22" s="67">
        <v>0.004642240552464991</v>
      </c>
      <c r="O22" s="68">
        <v>1.5289256198347108</v>
      </c>
    </row>
    <row r="23" spans="2:15" ht="14.25" customHeight="1">
      <c r="B23" s="63">
        <v>13</v>
      </c>
      <c r="C23" s="64" t="s">
        <v>120</v>
      </c>
      <c r="D23" s="65">
        <v>50</v>
      </c>
      <c r="E23" s="66">
        <v>0.008124796880077998</v>
      </c>
      <c r="F23" s="65">
        <v>32</v>
      </c>
      <c r="G23" s="67">
        <v>0.0059590316573556795</v>
      </c>
      <c r="H23" s="68">
        <v>0.5625</v>
      </c>
      <c r="I23" s="69">
        <v>57</v>
      </c>
      <c r="J23" s="70">
        <v>-0.1228070175438597</v>
      </c>
      <c r="K23" s="65">
        <v>187</v>
      </c>
      <c r="L23" s="66">
        <v>0.006427442084278545</v>
      </c>
      <c r="M23" s="65">
        <v>131</v>
      </c>
      <c r="N23" s="67">
        <v>0.005025896796470363</v>
      </c>
      <c r="O23" s="68">
        <v>0.4274809160305344</v>
      </c>
    </row>
    <row r="24" spans="2:15" ht="14.25" customHeight="1">
      <c r="B24" s="63">
        <v>14</v>
      </c>
      <c r="C24" s="64" t="s">
        <v>19</v>
      </c>
      <c r="D24" s="65">
        <v>50</v>
      </c>
      <c r="E24" s="66">
        <v>0.008124796880077998</v>
      </c>
      <c r="F24" s="65">
        <v>73</v>
      </c>
      <c r="G24" s="67">
        <v>0.013594040968342644</v>
      </c>
      <c r="H24" s="68">
        <v>-0.31506849315068497</v>
      </c>
      <c r="I24" s="69">
        <v>12</v>
      </c>
      <c r="J24" s="70">
        <v>3.166666666666667</v>
      </c>
      <c r="K24" s="65">
        <v>174</v>
      </c>
      <c r="L24" s="66">
        <v>0.005980614559703032</v>
      </c>
      <c r="M24" s="65">
        <v>352</v>
      </c>
      <c r="N24" s="67">
        <v>0.013504699788989065</v>
      </c>
      <c r="O24" s="68">
        <v>-0.5056818181818181</v>
      </c>
    </row>
    <row r="25" spans="2:15" ht="15">
      <c r="B25" s="71">
        <v>15</v>
      </c>
      <c r="C25" s="72" t="s">
        <v>27</v>
      </c>
      <c r="D25" s="73">
        <v>29</v>
      </c>
      <c r="E25" s="74">
        <v>0.004712382190445239</v>
      </c>
      <c r="F25" s="73">
        <v>33</v>
      </c>
      <c r="G25" s="75">
        <v>0.006145251396648044</v>
      </c>
      <c r="H25" s="76">
        <v>-0.12121212121212122</v>
      </c>
      <c r="I25" s="77">
        <v>28</v>
      </c>
      <c r="J25" s="78">
        <v>0.03571428571428581</v>
      </c>
      <c r="K25" s="73">
        <v>151</v>
      </c>
      <c r="L25" s="74">
        <v>0.0051900735546848145</v>
      </c>
      <c r="M25" s="73">
        <v>231</v>
      </c>
      <c r="N25" s="75">
        <v>0.008862459236524074</v>
      </c>
      <c r="O25" s="76">
        <v>-0.34632034632034636</v>
      </c>
    </row>
    <row r="26" spans="2:15" ht="15">
      <c r="B26" s="134" t="s">
        <v>60</v>
      </c>
      <c r="C26" s="135"/>
      <c r="D26" s="26">
        <f>SUM(D11:D25)</f>
        <v>6057</v>
      </c>
      <c r="E26" s="4">
        <f>D26/D28</f>
        <v>0.9842378940526487</v>
      </c>
      <c r="F26" s="26">
        <f>SUM(F11:F25)</f>
        <v>5275</v>
      </c>
      <c r="G26" s="4">
        <f>F26/F28</f>
        <v>0.9823091247672253</v>
      </c>
      <c r="H26" s="7">
        <f>D26/F26-1</f>
        <v>0.14824644549763044</v>
      </c>
      <c r="I26" s="26">
        <f>SUM(I11:I25)</f>
        <v>5760</v>
      </c>
      <c r="J26" s="4">
        <f>D26/I26-1</f>
        <v>0.051562499999999956</v>
      </c>
      <c r="K26" s="26">
        <f>SUM(K11:K25)</f>
        <v>28532</v>
      </c>
      <c r="L26" s="4">
        <f>K26/K28</f>
        <v>0.98068330239912</v>
      </c>
      <c r="M26" s="26">
        <f>SUM(M11:M25)</f>
        <v>25686</v>
      </c>
      <c r="N26" s="4">
        <f>M26/M28</f>
        <v>0.9854594283521965</v>
      </c>
      <c r="O26" s="7">
        <f>K26/M26-1</f>
        <v>0.11079965740091868</v>
      </c>
    </row>
    <row r="27" spans="2:15" ht="15">
      <c r="B27" s="134" t="s">
        <v>12</v>
      </c>
      <c r="C27" s="135"/>
      <c r="D27" s="3">
        <f>D28-SUM(D11:D25)</f>
        <v>97</v>
      </c>
      <c r="E27" s="4">
        <f>D27/D28</f>
        <v>0.015762105947351317</v>
      </c>
      <c r="F27" s="3">
        <f>F28-SUM(F11:F25)</f>
        <v>95</v>
      </c>
      <c r="G27" s="6">
        <f>F27/F28</f>
        <v>0.017690875232774673</v>
      </c>
      <c r="H27" s="7">
        <f>D27/F27-1</f>
        <v>0.021052631578947434</v>
      </c>
      <c r="I27" s="3">
        <f>I28-SUM(I11:I25)</f>
        <v>150</v>
      </c>
      <c r="J27" s="8">
        <f>D27/I27-1</f>
        <v>-0.3533333333333334</v>
      </c>
      <c r="K27" s="3">
        <f>K28-SUM(K11:K25)</f>
        <v>562</v>
      </c>
      <c r="L27" s="4">
        <f>K27/K28</f>
        <v>0.019316697600879906</v>
      </c>
      <c r="M27" s="3">
        <f>M28-SUM(M11:M25)</f>
        <v>379</v>
      </c>
      <c r="N27" s="4">
        <f>M27/M28</f>
        <v>0.014540571647803568</v>
      </c>
      <c r="O27" s="7">
        <f>K27/M27-1</f>
        <v>0.4828496042216359</v>
      </c>
    </row>
    <row r="28" spans="2:15" ht="15">
      <c r="B28" s="130" t="s">
        <v>13</v>
      </c>
      <c r="C28" s="131"/>
      <c r="D28" s="50">
        <v>6154</v>
      </c>
      <c r="E28" s="79">
        <v>1</v>
      </c>
      <c r="F28" s="50">
        <v>5370</v>
      </c>
      <c r="G28" s="80">
        <v>1.0000000000000002</v>
      </c>
      <c r="H28" s="47">
        <v>0.14599627560521422</v>
      </c>
      <c r="I28" s="51">
        <v>5910</v>
      </c>
      <c r="J28" s="48">
        <v>0.04128595600676821</v>
      </c>
      <c r="K28" s="50">
        <v>29094</v>
      </c>
      <c r="L28" s="79">
        <v>1</v>
      </c>
      <c r="M28" s="50">
        <v>26065</v>
      </c>
      <c r="N28" s="80">
        <v>1</v>
      </c>
      <c r="O28" s="47">
        <v>0.11620947630922696</v>
      </c>
    </row>
    <row r="29" spans="2:3" ht="15">
      <c r="B29" t="s">
        <v>111</v>
      </c>
      <c r="C29" s="21"/>
    </row>
    <row r="30" ht="15">
      <c r="B30" s="9" t="s">
        <v>113</v>
      </c>
    </row>
    <row r="31" ht="15">
      <c r="B31" s="22"/>
    </row>
    <row r="32" spans="2:22" ht="15">
      <c r="B32" s="142" t="s">
        <v>151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21"/>
      <c r="N32" s="21"/>
      <c r="O32" s="142" t="s">
        <v>109</v>
      </c>
      <c r="P32" s="142"/>
      <c r="Q32" s="142"/>
      <c r="R32" s="142"/>
      <c r="S32" s="142"/>
      <c r="T32" s="142"/>
      <c r="U32" s="142"/>
      <c r="V32" s="142"/>
    </row>
    <row r="33" spans="2:22" ht="15">
      <c r="B33" s="143" t="s">
        <v>152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21"/>
      <c r="N33" s="21"/>
      <c r="O33" s="143" t="s">
        <v>110</v>
      </c>
      <c r="P33" s="143"/>
      <c r="Q33" s="143"/>
      <c r="R33" s="143"/>
      <c r="S33" s="143"/>
      <c r="T33" s="143"/>
      <c r="U33" s="143"/>
      <c r="V33" s="143"/>
    </row>
    <row r="34" spans="2:22" ht="25.5" customHeight="1">
      <c r="B34" s="15"/>
      <c r="C34" s="15"/>
      <c r="D34" s="15"/>
      <c r="E34" s="15"/>
      <c r="F34" s="15"/>
      <c r="G34" s="15"/>
      <c r="H34" s="15"/>
      <c r="I34" s="15"/>
      <c r="J34" s="15"/>
      <c r="K34" s="119"/>
      <c r="L34" s="82" t="s">
        <v>4</v>
      </c>
      <c r="O34" s="15"/>
      <c r="P34" s="15"/>
      <c r="Q34" s="15"/>
      <c r="R34" s="15"/>
      <c r="S34" s="15"/>
      <c r="T34" s="15"/>
      <c r="U34" s="81"/>
      <c r="V34" s="82" t="s">
        <v>4</v>
      </c>
    </row>
    <row r="35" spans="2:22" ht="15">
      <c r="B35" s="146" t="s">
        <v>0</v>
      </c>
      <c r="C35" s="146" t="s">
        <v>52</v>
      </c>
      <c r="D35" s="148" t="s">
        <v>129</v>
      </c>
      <c r="E35" s="149"/>
      <c r="F35" s="149"/>
      <c r="G35" s="149"/>
      <c r="H35" s="149"/>
      <c r="I35" s="150"/>
      <c r="J35" s="148" t="s">
        <v>116</v>
      </c>
      <c r="K35" s="149"/>
      <c r="L35" s="150"/>
      <c r="O35" s="146" t="s">
        <v>0</v>
      </c>
      <c r="P35" s="146" t="s">
        <v>52</v>
      </c>
      <c r="Q35" s="148" t="s">
        <v>130</v>
      </c>
      <c r="R35" s="149"/>
      <c r="S35" s="149"/>
      <c r="T35" s="149"/>
      <c r="U35" s="149"/>
      <c r="V35" s="150"/>
    </row>
    <row r="36" spans="2:22" ht="15" customHeight="1">
      <c r="B36" s="147"/>
      <c r="C36" s="147"/>
      <c r="D36" s="155" t="s">
        <v>131</v>
      </c>
      <c r="E36" s="156"/>
      <c r="F36" s="156"/>
      <c r="G36" s="156"/>
      <c r="H36" s="156"/>
      <c r="I36" s="157"/>
      <c r="J36" s="155" t="s">
        <v>117</v>
      </c>
      <c r="K36" s="156"/>
      <c r="L36" s="157"/>
      <c r="O36" s="147"/>
      <c r="P36" s="147"/>
      <c r="Q36" s="155" t="s">
        <v>132</v>
      </c>
      <c r="R36" s="156"/>
      <c r="S36" s="156"/>
      <c r="T36" s="156"/>
      <c r="U36" s="156"/>
      <c r="V36" s="157"/>
    </row>
    <row r="37" spans="2:22" ht="15" customHeight="1">
      <c r="B37" s="147"/>
      <c r="C37" s="147"/>
      <c r="D37" s="151">
        <v>2019</v>
      </c>
      <c r="E37" s="152"/>
      <c r="F37" s="161">
        <v>2018</v>
      </c>
      <c r="G37" s="152"/>
      <c r="H37" s="136" t="s">
        <v>5</v>
      </c>
      <c r="I37" s="132" t="s">
        <v>61</v>
      </c>
      <c r="J37" s="166">
        <v>2019</v>
      </c>
      <c r="K37" s="133" t="s">
        <v>136</v>
      </c>
      <c r="L37" s="132" t="s">
        <v>137</v>
      </c>
      <c r="O37" s="147"/>
      <c r="P37" s="147"/>
      <c r="Q37" s="151">
        <v>2019</v>
      </c>
      <c r="R37" s="152"/>
      <c r="S37" s="151">
        <v>2018</v>
      </c>
      <c r="T37" s="152"/>
      <c r="U37" s="136" t="s">
        <v>5</v>
      </c>
      <c r="V37" s="144" t="s">
        <v>67</v>
      </c>
    </row>
    <row r="38" spans="2:22" ht="15">
      <c r="B38" s="140" t="s">
        <v>6</v>
      </c>
      <c r="C38" s="140" t="s">
        <v>52</v>
      </c>
      <c r="D38" s="153"/>
      <c r="E38" s="154"/>
      <c r="F38" s="162"/>
      <c r="G38" s="154"/>
      <c r="H38" s="137"/>
      <c r="I38" s="133"/>
      <c r="J38" s="166"/>
      <c r="K38" s="133"/>
      <c r="L38" s="133"/>
      <c r="O38" s="140" t="s">
        <v>6</v>
      </c>
      <c r="P38" s="140" t="s">
        <v>52</v>
      </c>
      <c r="Q38" s="153"/>
      <c r="R38" s="154"/>
      <c r="S38" s="153"/>
      <c r="T38" s="154"/>
      <c r="U38" s="137"/>
      <c r="V38" s="145"/>
    </row>
    <row r="39" spans="2:22" ht="15" customHeight="1">
      <c r="B39" s="140"/>
      <c r="C39" s="140"/>
      <c r="D39" s="120" t="s">
        <v>8</v>
      </c>
      <c r="E39" s="83" t="s">
        <v>2</v>
      </c>
      <c r="F39" s="120" t="s">
        <v>8</v>
      </c>
      <c r="G39" s="83" t="s">
        <v>2</v>
      </c>
      <c r="H39" s="138" t="s">
        <v>9</v>
      </c>
      <c r="I39" s="138" t="s">
        <v>62</v>
      </c>
      <c r="J39" s="84" t="s">
        <v>8</v>
      </c>
      <c r="K39" s="167" t="s">
        <v>138</v>
      </c>
      <c r="L39" s="167" t="s">
        <v>139</v>
      </c>
      <c r="O39" s="140"/>
      <c r="P39" s="140"/>
      <c r="Q39" s="115" t="s">
        <v>8</v>
      </c>
      <c r="R39" s="83" t="s">
        <v>2</v>
      </c>
      <c r="S39" s="115" t="s">
        <v>8</v>
      </c>
      <c r="T39" s="83" t="s">
        <v>2</v>
      </c>
      <c r="U39" s="138" t="s">
        <v>9</v>
      </c>
      <c r="V39" s="128" t="s">
        <v>68</v>
      </c>
    </row>
    <row r="40" spans="2:22" ht="14.25" customHeight="1">
      <c r="B40" s="141"/>
      <c r="C40" s="141"/>
      <c r="D40" s="124" t="s">
        <v>10</v>
      </c>
      <c r="E40" s="46" t="s">
        <v>11</v>
      </c>
      <c r="F40" s="124" t="s">
        <v>10</v>
      </c>
      <c r="G40" s="46" t="s">
        <v>11</v>
      </c>
      <c r="H40" s="169"/>
      <c r="I40" s="169"/>
      <c r="J40" s="124" t="s">
        <v>10</v>
      </c>
      <c r="K40" s="168"/>
      <c r="L40" s="168"/>
      <c r="O40" s="141"/>
      <c r="P40" s="141"/>
      <c r="Q40" s="113" t="s">
        <v>10</v>
      </c>
      <c r="R40" s="46" t="s">
        <v>11</v>
      </c>
      <c r="S40" s="113" t="s">
        <v>10</v>
      </c>
      <c r="T40" s="46" t="s">
        <v>11</v>
      </c>
      <c r="U40" s="139"/>
      <c r="V40" s="129"/>
    </row>
    <row r="41" spans="2:22" ht="15">
      <c r="B41" s="55">
        <v>1</v>
      </c>
      <c r="C41" s="85" t="s">
        <v>86</v>
      </c>
      <c r="D41" s="57">
        <v>727</v>
      </c>
      <c r="E41" s="62">
        <v>0.11813454663633409</v>
      </c>
      <c r="F41" s="57">
        <v>756</v>
      </c>
      <c r="G41" s="62">
        <v>0.14078212290502792</v>
      </c>
      <c r="H41" s="86">
        <v>-0.03835978835978837</v>
      </c>
      <c r="I41" s="87">
        <v>0</v>
      </c>
      <c r="J41" s="57">
        <v>639</v>
      </c>
      <c r="K41" s="88">
        <v>0.13771517996870108</v>
      </c>
      <c r="L41" s="89">
        <v>0</v>
      </c>
      <c r="O41" s="55">
        <v>1</v>
      </c>
      <c r="P41" s="85" t="s">
        <v>86</v>
      </c>
      <c r="Q41" s="57">
        <v>3468</v>
      </c>
      <c r="R41" s="62">
        <v>0.11919983501752938</v>
      </c>
      <c r="S41" s="57">
        <v>3331</v>
      </c>
      <c r="T41" s="62">
        <v>0.12779589487818915</v>
      </c>
      <c r="U41" s="60">
        <v>0.04112879015310722</v>
      </c>
      <c r="V41" s="89">
        <v>0</v>
      </c>
    </row>
    <row r="42" spans="2:22" ht="15">
      <c r="B42" s="90">
        <v>2</v>
      </c>
      <c r="C42" s="91" t="s">
        <v>87</v>
      </c>
      <c r="D42" s="65">
        <v>472</v>
      </c>
      <c r="E42" s="70">
        <v>0.07669808254793631</v>
      </c>
      <c r="F42" s="65">
        <v>525</v>
      </c>
      <c r="G42" s="70">
        <v>0.09776536312849161</v>
      </c>
      <c r="H42" s="92">
        <v>-0.1009523809523809</v>
      </c>
      <c r="I42" s="93">
        <v>0</v>
      </c>
      <c r="J42" s="65">
        <v>515</v>
      </c>
      <c r="K42" s="94">
        <v>-0.08349514563106797</v>
      </c>
      <c r="L42" s="95">
        <v>0</v>
      </c>
      <c r="O42" s="90">
        <v>2</v>
      </c>
      <c r="P42" s="91" t="s">
        <v>87</v>
      </c>
      <c r="Q42" s="65">
        <v>2433</v>
      </c>
      <c r="R42" s="70">
        <v>0.08362548979170963</v>
      </c>
      <c r="S42" s="65">
        <v>2716</v>
      </c>
      <c r="T42" s="70">
        <v>0.10420103587185882</v>
      </c>
      <c r="U42" s="68">
        <v>-0.10419734904270983</v>
      </c>
      <c r="V42" s="95">
        <v>0</v>
      </c>
    </row>
    <row r="43" spans="2:22" ht="15">
      <c r="B43" s="90">
        <v>3</v>
      </c>
      <c r="C43" s="91" t="s">
        <v>88</v>
      </c>
      <c r="D43" s="65">
        <v>468</v>
      </c>
      <c r="E43" s="70">
        <v>0.07604809879753006</v>
      </c>
      <c r="F43" s="65">
        <v>472</v>
      </c>
      <c r="G43" s="70">
        <v>0.08789571694599628</v>
      </c>
      <c r="H43" s="92">
        <v>-0.008474576271186418</v>
      </c>
      <c r="I43" s="93">
        <v>0</v>
      </c>
      <c r="J43" s="65">
        <v>476</v>
      </c>
      <c r="K43" s="94">
        <v>-0.01680672268907568</v>
      </c>
      <c r="L43" s="95">
        <v>1</v>
      </c>
      <c r="O43" s="90">
        <v>3</v>
      </c>
      <c r="P43" s="91" t="s">
        <v>89</v>
      </c>
      <c r="Q43" s="65">
        <v>2203</v>
      </c>
      <c r="R43" s="70">
        <v>0.07572007974152746</v>
      </c>
      <c r="S43" s="65">
        <v>1505</v>
      </c>
      <c r="T43" s="70">
        <v>0.05774026472280836</v>
      </c>
      <c r="U43" s="68">
        <v>0.46378737541528237</v>
      </c>
      <c r="V43" s="95">
        <v>1</v>
      </c>
    </row>
    <row r="44" spans="2:22" ht="15">
      <c r="B44" s="90">
        <v>4</v>
      </c>
      <c r="C44" s="91" t="s">
        <v>89</v>
      </c>
      <c r="D44" s="65">
        <v>449</v>
      </c>
      <c r="E44" s="70">
        <v>0.07296067598310042</v>
      </c>
      <c r="F44" s="65">
        <v>283</v>
      </c>
      <c r="G44" s="70">
        <v>0.05270018621973929</v>
      </c>
      <c r="H44" s="92">
        <v>0.5865724381625441</v>
      </c>
      <c r="I44" s="93">
        <v>0</v>
      </c>
      <c r="J44" s="65">
        <v>499</v>
      </c>
      <c r="K44" s="94">
        <v>-0.1002004008016032</v>
      </c>
      <c r="L44" s="95">
        <v>-1</v>
      </c>
      <c r="O44" s="90">
        <v>4</v>
      </c>
      <c r="P44" s="91" t="s">
        <v>88</v>
      </c>
      <c r="Q44" s="65">
        <v>2151</v>
      </c>
      <c r="R44" s="70">
        <v>0.07393276964322541</v>
      </c>
      <c r="S44" s="65">
        <v>2205</v>
      </c>
      <c r="T44" s="70">
        <v>0.08459620180318435</v>
      </c>
      <c r="U44" s="68">
        <v>-0.024489795918367308</v>
      </c>
      <c r="V44" s="95">
        <v>-1</v>
      </c>
    </row>
    <row r="45" spans="2:22" ht="15">
      <c r="B45" s="90">
        <v>5</v>
      </c>
      <c r="C45" s="96" t="s">
        <v>92</v>
      </c>
      <c r="D45" s="73">
        <v>346</v>
      </c>
      <c r="E45" s="78">
        <v>0.05622359441013974</v>
      </c>
      <c r="F45" s="73">
        <v>198</v>
      </c>
      <c r="G45" s="78">
        <v>0.03687150837988827</v>
      </c>
      <c r="H45" s="97">
        <v>0.7474747474747474</v>
      </c>
      <c r="I45" s="98">
        <v>4</v>
      </c>
      <c r="J45" s="73">
        <v>353</v>
      </c>
      <c r="K45" s="99">
        <v>-0.019830028328611915</v>
      </c>
      <c r="L45" s="100">
        <v>0</v>
      </c>
      <c r="O45" s="90">
        <v>5</v>
      </c>
      <c r="P45" s="96" t="s">
        <v>91</v>
      </c>
      <c r="Q45" s="73">
        <v>1505</v>
      </c>
      <c r="R45" s="78">
        <v>0.0517288788066268</v>
      </c>
      <c r="S45" s="73">
        <v>1070</v>
      </c>
      <c r="T45" s="78">
        <v>0.04105121810857472</v>
      </c>
      <c r="U45" s="76">
        <v>0.40654205607476634</v>
      </c>
      <c r="V45" s="100">
        <v>1</v>
      </c>
    </row>
    <row r="46" spans="2:22" ht="15">
      <c r="B46" s="101">
        <v>6</v>
      </c>
      <c r="C46" s="85" t="s">
        <v>91</v>
      </c>
      <c r="D46" s="57">
        <v>293</v>
      </c>
      <c r="E46" s="62">
        <v>0.04761130971725707</v>
      </c>
      <c r="F46" s="57">
        <v>240</v>
      </c>
      <c r="G46" s="62">
        <v>0.0446927374301676</v>
      </c>
      <c r="H46" s="86">
        <v>0.22083333333333344</v>
      </c>
      <c r="I46" s="87">
        <v>0</v>
      </c>
      <c r="J46" s="57">
        <v>294</v>
      </c>
      <c r="K46" s="88">
        <v>-0.003401360544217691</v>
      </c>
      <c r="L46" s="89">
        <v>0</v>
      </c>
      <c r="O46" s="101">
        <v>6</v>
      </c>
      <c r="P46" s="85" t="s">
        <v>92</v>
      </c>
      <c r="Q46" s="57">
        <v>1488</v>
      </c>
      <c r="R46" s="62">
        <v>0.0511445658898742</v>
      </c>
      <c r="S46" s="57">
        <v>874</v>
      </c>
      <c r="T46" s="62">
        <v>0.033531555726069445</v>
      </c>
      <c r="U46" s="60">
        <v>0.702517162471396</v>
      </c>
      <c r="V46" s="89">
        <v>3</v>
      </c>
    </row>
    <row r="47" spans="2:22" ht="15">
      <c r="B47" s="90">
        <v>7</v>
      </c>
      <c r="C47" s="91" t="s">
        <v>93</v>
      </c>
      <c r="D47" s="65">
        <v>277</v>
      </c>
      <c r="E47" s="70">
        <v>0.04501137471563211</v>
      </c>
      <c r="F47" s="65">
        <v>209</v>
      </c>
      <c r="G47" s="70">
        <v>0.038919925512104284</v>
      </c>
      <c r="H47" s="92">
        <v>0.32535885167464107</v>
      </c>
      <c r="I47" s="93">
        <v>0</v>
      </c>
      <c r="J47" s="65">
        <v>152</v>
      </c>
      <c r="K47" s="94">
        <v>0.8223684210526316</v>
      </c>
      <c r="L47" s="95">
        <v>6</v>
      </c>
      <c r="O47" s="90">
        <v>7</v>
      </c>
      <c r="P47" s="91" t="s">
        <v>90</v>
      </c>
      <c r="Q47" s="65">
        <v>1280</v>
      </c>
      <c r="R47" s="70">
        <v>0.04399532549666598</v>
      </c>
      <c r="S47" s="65">
        <v>1405</v>
      </c>
      <c r="T47" s="70">
        <v>0.05390370228275465</v>
      </c>
      <c r="U47" s="68">
        <v>-0.08896797153024916</v>
      </c>
      <c r="V47" s="95">
        <v>-2</v>
      </c>
    </row>
    <row r="48" spans="2:22" ht="15">
      <c r="B48" s="90">
        <v>8</v>
      </c>
      <c r="C48" s="91" t="s">
        <v>90</v>
      </c>
      <c r="D48" s="65">
        <v>248</v>
      </c>
      <c r="E48" s="70">
        <v>0.04029899252518687</v>
      </c>
      <c r="F48" s="65">
        <v>241</v>
      </c>
      <c r="G48" s="70">
        <v>0.044878957169459964</v>
      </c>
      <c r="H48" s="92">
        <v>0.029045643153526868</v>
      </c>
      <c r="I48" s="93">
        <v>-3</v>
      </c>
      <c r="J48" s="65">
        <v>244</v>
      </c>
      <c r="K48" s="94">
        <v>0.016393442622950838</v>
      </c>
      <c r="L48" s="95">
        <v>0</v>
      </c>
      <c r="O48" s="90">
        <v>8</v>
      </c>
      <c r="P48" s="91" t="s">
        <v>93</v>
      </c>
      <c r="Q48" s="65">
        <v>1003</v>
      </c>
      <c r="R48" s="70">
        <v>0.03447446208840311</v>
      </c>
      <c r="S48" s="65">
        <v>925</v>
      </c>
      <c r="T48" s="70">
        <v>0.035488202570496834</v>
      </c>
      <c r="U48" s="68">
        <v>0.08432432432432435</v>
      </c>
      <c r="V48" s="95">
        <v>-1</v>
      </c>
    </row>
    <row r="49" spans="2:22" ht="15">
      <c r="B49" s="90">
        <v>9</v>
      </c>
      <c r="C49" s="91" t="s">
        <v>153</v>
      </c>
      <c r="D49" s="65">
        <v>235</v>
      </c>
      <c r="E49" s="70">
        <v>0.03818654533636659</v>
      </c>
      <c r="F49" s="65">
        <v>139</v>
      </c>
      <c r="G49" s="70">
        <v>0.025884543761638734</v>
      </c>
      <c r="H49" s="92">
        <v>0.6906474820143884</v>
      </c>
      <c r="I49" s="93">
        <v>5</v>
      </c>
      <c r="J49" s="65">
        <v>147</v>
      </c>
      <c r="K49" s="94">
        <v>0.5986394557823129</v>
      </c>
      <c r="L49" s="95">
        <v>5</v>
      </c>
      <c r="O49" s="90">
        <v>9</v>
      </c>
      <c r="P49" s="91" t="s">
        <v>114</v>
      </c>
      <c r="Q49" s="65">
        <v>989</v>
      </c>
      <c r="R49" s="70">
        <v>0.033993263215783324</v>
      </c>
      <c r="S49" s="65">
        <v>923</v>
      </c>
      <c r="T49" s="70">
        <v>0.03541147132169576</v>
      </c>
      <c r="U49" s="68">
        <v>0.07150595882990252</v>
      </c>
      <c r="V49" s="95">
        <v>-1</v>
      </c>
    </row>
    <row r="50" spans="2:22" ht="15">
      <c r="B50" s="102">
        <v>10</v>
      </c>
      <c r="C50" s="96" t="s">
        <v>115</v>
      </c>
      <c r="D50" s="73">
        <v>225</v>
      </c>
      <c r="E50" s="78">
        <v>0.036561585960350994</v>
      </c>
      <c r="F50" s="73">
        <v>209</v>
      </c>
      <c r="G50" s="78">
        <v>0.038919925512104284</v>
      </c>
      <c r="H50" s="97">
        <v>0.07655502392344493</v>
      </c>
      <c r="I50" s="98">
        <v>-3</v>
      </c>
      <c r="J50" s="73">
        <v>197</v>
      </c>
      <c r="K50" s="99">
        <v>0.14213197969543145</v>
      </c>
      <c r="L50" s="100">
        <v>-1</v>
      </c>
      <c r="O50" s="102">
        <v>10</v>
      </c>
      <c r="P50" s="96" t="s">
        <v>115</v>
      </c>
      <c r="Q50" s="73">
        <v>939</v>
      </c>
      <c r="R50" s="78">
        <v>0.03227469581356981</v>
      </c>
      <c r="S50" s="73">
        <v>698</v>
      </c>
      <c r="T50" s="78">
        <v>0.02677920583157491</v>
      </c>
      <c r="U50" s="76">
        <v>0.345272206303725</v>
      </c>
      <c r="V50" s="100">
        <v>3</v>
      </c>
    </row>
    <row r="51" spans="2:22" ht="15">
      <c r="B51" s="134" t="s">
        <v>94</v>
      </c>
      <c r="C51" s="135"/>
      <c r="D51" s="26">
        <f>SUM(D41:D50)</f>
        <v>3740</v>
      </c>
      <c r="E51" s="6">
        <f>D51/D53</f>
        <v>0.6077348066298343</v>
      </c>
      <c r="F51" s="26">
        <f>SUM(F41:F50)</f>
        <v>3272</v>
      </c>
      <c r="G51" s="6">
        <f>F51/F53</f>
        <v>0.6093109869646183</v>
      </c>
      <c r="H51" s="17">
        <f>D51/F51-1</f>
        <v>0.14303178484107582</v>
      </c>
      <c r="I51" s="25"/>
      <c r="J51" s="26">
        <f>SUM(J41:J50)</f>
        <v>3516</v>
      </c>
      <c r="K51" s="18">
        <f>E51/J51-1</f>
        <v>-0.9998271516477162</v>
      </c>
      <c r="L51" s="19"/>
      <c r="O51" s="134" t="s">
        <v>94</v>
      </c>
      <c r="P51" s="135"/>
      <c r="Q51" s="26">
        <f>SUM(Q41:Q50)</f>
        <v>17459</v>
      </c>
      <c r="R51" s="6">
        <f>Q51/Q53</f>
        <v>0.6000893655049151</v>
      </c>
      <c r="S51" s="26">
        <f>SUM(S41:S50)</f>
        <v>15652</v>
      </c>
      <c r="T51" s="6">
        <f>S51/S53</f>
        <v>0.600498753117207</v>
      </c>
      <c r="U51" s="17">
        <f>Q51/S51-1</f>
        <v>0.11544850498338866</v>
      </c>
      <c r="V51" s="27"/>
    </row>
    <row r="52" spans="2:22" ht="15">
      <c r="B52" s="134" t="s">
        <v>12</v>
      </c>
      <c r="C52" s="135"/>
      <c r="D52" s="26">
        <f>D53-D51</f>
        <v>2414</v>
      </c>
      <c r="E52" s="6">
        <f>D52/D53</f>
        <v>0.39226519337016574</v>
      </c>
      <c r="F52" s="26">
        <f>F53-F51</f>
        <v>2098</v>
      </c>
      <c r="G52" s="6">
        <f>F52/F53</f>
        <v>0.3906890130353817</v>
      </c>
      <c r="H52" s="17">
        <f>D52/F52-1</f>
        <v>0.15061963775023823</v>
      </c>
      <c r="I52" s="3"/>
      <c r="J52" s="26">
        <f>J53-SUM(J41:J50)</f>
        <v>2394</v>
      </c>
      <c r="K52" s="18">
        <f>E52/J52-1</f>
        <v>-0.9998361465357685</v>
      </c>
      <c r="L52" s="19"/>
      <c r="O52" s="134" t="s">
        <v>12</v>
      </c>
      <c r="P52" s="135"/>
      <c r="Q52" s="26">
        <f>Q53-Q51</f>
        <v>11635</v>
      </c>
      <c r="R52" s="6">
        <f>Q52/Q53</f>
        <v>0.3999106344950849</v>
      </c>
      <c r="S52" s="26">
        <f>S53-S51</f>
        <v>10413</v>
      </c>
      <c r="T52" s="6">
        <f>S52/S53</f>
        <v>0.39950124688279304</v>
      </c>
      <c r="U52" s="17">
        <f>Q52/S52-1</f>
        <v>0.11735330836454438</v>
      </c>
      <c r="V52" s="28"/>
    </row>
    <row r="53" spans="2:22" ht="15">
      <c r="B53" s="130" t="s">
        <v>38</v>
      </c>
      <c r="C53" s="131"/>
      <c r="D53" s="24">
        <v>6154</v>
      </c>
      <c r="E53" s="103">
        <v>1</v>
      </c>
      <c r="F53" s="24">
        <v>5370</v>
      </c>
      <c r="G53" s="103">
        <v>1</v>
      </c>
      <c r="H53" s="20">
        <v>0.14599627560521422</v>
      </c>
      <c r="I53" s="20"/>
      <c r="J53" s="24">
        <v>5910</v>
      </c>
      <c r="K53" s="49">
        <v>0.04128595600676821</v>
      </c>
      <c r="L53" s="104"/>
      <c r="O53" s="130" t="s">
        <v>38</v>
      </c>
      <c r="P53" s="131"/>
      <c r="Q53" s="24">
        <v>29094</v>
      </c>
      <c r="R53" s="103">
        <v>1</v>
      </c>
      <c r="S53" s="24">
        <v>26065</v>
      </c>
      <c r="T53" s="103">
        <v>1</v>
      </c>
      <c r="U53" s="29">
        <v>0.11620947630922696</v>
      </c>
      <c r="V53" s="104"/>
    </row>
  </sheetData>
  <sheetProtection/>
  <mergeCells count="67">
    <mergeCell ref="B52:C52"/>
    <mergeCell ref="O52:P52"/>
    <mergeCell ref="B53:C53"/>
    <mergeCell ref="O53:P53"/>
    <mergeCell ref="I39:I40"/>
    <mergeCell ref="K39:K40"/>
    <mergeCell ref="L39:L40"/>
    <mergeCell ref="C38:C40"/>
    <mergeCell ref="O38:O40"/>
    <mergeCell ref="P38:P40"/>
    <mergeCell ref="U39:U40"/>
    <mergeCell ref="V39:V40"/>
    <mergeCell ref="B51:C51"/>
    <mergeCell ref="O51:P51"/>
    <mergeCell ref="L37:L38"/>
    <mergeCell ref="Q37:R38"/>
    <mergeCell ref="S37:T38"/>
    <mergeCell ref="U37:U38"/>
    <mergeCell ref="V37:V38"/>
    <mergeCell ref="B38:B40"/>
    <mergeCell ref="H39:H40"/>
    <mergeCell ref="Q35:V35"/>
    <mergeCell ref="D36:I36"/>
    <mergeCell ref="J36:L36"/>
    <mergeCell ref="Q36:V36"/>
    <mergeCell ref="D37:E38"/>
    <mergeCell ref="F37:G38"/>
    <mergeCell ref="H37:H38"/>
    <mergeCell ref="I37:I38"/>
    <mergeCell ref="J37:J38"/>
    <mergeCell ref="K37:K38"/>
    <mergeCell ref="B32:L32"/>
    <mergeCell ref="O32:V32"/>
    <mergeCell ref="B33:L33"/>
    <mergeCell ref="O33:V33"/>
    <mergeCell ref="B35:B37"/>
    <mergeCell ref="C35:C37"/>
    <mergeCell ref="D35:I35"/>
    <mergeCell ref="J35:L35"/>
    <mergeCell ref="O35:O37"/>
    <mergeCell ref="P35:P37"/>
    <mergeCell ref="B26:C26"/>
    <mergeCell ref="B27:C27"/>
    <mergeCell ref="B28:C28"/>
    <mergeCell ref="B5:B7"/>
    <mergeCell ref="C5:C7"/>
    <mergeCell ref="D5:H5"/>
    <mergeCell ref="I6:J6"/>
    <mergeCell ref="K6:O6"/>
    <mergeCell ref="H7:H8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J7:J8"/>
    <mergeCell ref="I7:I8"/>
    <mergeCell ref="C8:C10"/>
    <mergeCell ref="H9:H10"/>
    <mergeCell ref="J9:J10"/>
    <mergeCell ref="D7:E8"/>
    <mergeCell ref="F7:G8"/>
  </mergeCells>
  <conditionalFormatting sqref="H27 J27 O27">
    <cfRule type="cellIs" priority="537" dxfId="146" operator="lessThan">
      <formula>0</formula>
    </cfRule>
  </conditionalFormatting>
  <conditionalFormatting sqref="H26 O26">
    <cfRule type="cellIs" priority="337" dxfId="146" operator="lessThan">
      <formula>0</formula>
    </cfRule>
  </conditionalFormatting>
  <conditionalFormatting sqref="U51">
    <cfRule type="cellIs" priority="242" dxfId="146" operator="lessThan">
      <formula>0</formula>
    </cfRule>
  </conditionalFormatting>
  <conditionalFormatting sqref="K52">
    <cfRule type="cellIs" priority="254" dxfId="146" operator="lessThan">
      <formula>0</formula>
    </cfRule>
  </conditionalFormatting>
  <conditionalFormatting sqref="H52 J52">
    <cfRule type="cellIs" priority="255" dxfId="146" operator="lessThan">
      <formula>0</formula>
    </cfRule>
  </conditionalFormatting>
  <conditionalFormatting sqref="K51">
    <cfRule type="cellIs" priority="252" dxfId="146" operator="lessThan">
      <formula>0</formula>
    </cfRule>
  </conditionalFormatting>
  <conditionalFormatting sqref="H51">
    <cfRule type="cellIs" priority="253" dxfId="146" operator="lessThan">
      <formula>0</formula>
    </cfRule>
  </conditionalFormatting>
  <conditionalFormatting sqref="L52">
    <cfRule type="cellIs" priority="250" dxfId="146" operator="lessThan">
      <formula>0</formula>
    </cfRule>
  </conditionalFormatting>
  <conditionalFormatting sqref="K52">
    <cfRule type="cellIs" priority="251" dxfId="146" operator="lessThan">
      <formula>0</formula>
    </cfRule>
  </conditionalFormatting>
  <conditionalFormatting sqref="L51">
    <cfRule type="cellIs" priority="248" dxfId="146" operator="lessThan">
      <formula>0</formula>
    </cfRule>
  </conditionalFormatting>
  <conditionalFormatting sqref="K51">
    <cfRule type="cellIs" priority="249" dxfId="146" operator="lessThan">
      <formula>0</formula>
    </cfRule>
  </conditionalFormatting>
  <conditionalFormatting sqref="V51">
    <cfRule type="cellIs" priority="245" dxfId="146" operator="lessThan">
      <formula>0</formula>
    </cfRule>
    <cfRule type="cellIs" priority="246" dxfId="147" operator="equal">
      <formula>0</formula>
    </cfRule>
    <cfRule type="cellIs" priority="247" dxfId="148" operator="greaterThan">
      <formula>0</formula>
    </cfRule>
  </conditionalFormatting>
  <conditionalFormatting sqref="V52">
    <cfRule type="cellIs" priority="244" dxfId="146" operator="lessThan">
      <formula>0</formula>
    </cfRule>
  </conditionalFormatting>
  <conditionalFormatting sqref="U52">
    <cfRule type="cellIs" priority="243" dxfId="146" operator="lessThan">
      <formula>0</formula>
    </cfRule>
  </conditionalFormatting>
  <conditionalFormatting sqref="V53">
    <cfRule type="cellIs" priority="22" dxfId="146" operator="lessThan">
      <formula>0</formula>
    </cfRule>
  </conditionalFormatting>
  <conditionalFormatting sqref="H11:H15 J11:J15 O11:O15">
    <cfRule type="cellIs" priority="21" dxfId="146" operator="lessThan">
      <formula>0</formula>
    </cfRule>
  </conditionalFormatting>
  <conditionalFormatting sqref="H16:H25 J16:J25 O16:O25">
    <cfRule type="cellIs" priority="20" dxfId="146" operator="lessThan">
      <formula>0</formula>
    </cfRule>
  </conditionalFormatting>
  <conditionalFormatting sqref="D11:E25 G11:J25 L11:L25 N11:O25">
    <cfRule type="cellIs" priority="19" dxfId="149" operator="equal">
      <formula>0</formula>
    </cfRule>
  </conditionalFormatting>
  <conditionalFormatting sqref="F11:F25">
    <cfRule type="cellIs" priority="18" dxfId="149" operator="equal">
      <formula>0</formula>
    </cfRule>
  </conditionalFormatting>
  <conditionalFormatting sqref="K11:K25">
    <cfRule type="cellIs" priority="17" dxfId="149" operator="equal">
      <formula>0</formula>
    </cfRule>
  </conditionalFormatting>
  <conditionalFormatting sqref="M11:M25">
    <cfRule type="cellIs" priority="16" dxfId="149" operator="equal">
      <formula>0</formula>
    </cfRule>
  </conditionalFormatting>
  <conditionalFormatting sqref="O28 J28 H28">
    <cfRule type="cellIs" priority="15" dxfId="146" operator="lessThan">
      <formula>0</formula>
    </cfRule>
  </conditionalFormatting>
  <conditionalFormatting sqref="K41:K50 H41:H50">
    <cfRule type="cellIs" priority="14" dxfId="146" operator="lessThan">
      <formula>0</formula>
    </cfRule>
  </conditionalFormatting>
  <conditionalFormatting sqref="L41:L50">
    <cfRule type="cellIs" priority="11" dxfId="146" operator="lessThan">
      <formula>0</formula>
    </cfRule>
    <cfRule type="cellIs" priority="12" dxfId="147" operator="equal">
      <formula>0</formula>
    </cfRule>
    <cfRule type="cellIs" priority="13" dxfId="148" operator="greaterThan">
      <formula>0</formula>
    </cfRule>
  </conditionalFormatting>
  <conditionalFormatting sqref="I41:I50">
    <cfRule type="cellIs" priority="8" dxfId="146" operator="lessThan">
      <formula>0</formula>
    </cfRule>
    <cfRule type="cellIs" priority="9" dxfId="147" operator="equal">
      <formula>0</formula>
    </cfRule>
    <cfRule type="cellIs" priority="10" dxfId="148" operator="greaterThan">
      <formula>0</formula>
    </cfRule>
  </conditionalFormatting>
  <conditionalFormatting sqref="H53:I53 K53">
    <cfRule type="cellIs" priority="7" dxfId="146" operator="lessThan">
      <formula>0</formula>
    </cfRule>
  </conditionalFormatting>
  <conditionalFormatting sqref="L53">
    <cfRule type="cellIs" priority="6" dxfId="146" operator="lessThan">
      <formula>0</formula>
    </cfRule>
  </conditionalFormatting>
  <conditionalFormatting sqref="U41:U50">
    <cfRule type="cellIs" priority="5" dxfId="146" operator="lessThan">
      <formula>0</formula>
    </cfRule>
  </conditionalFormatting>
  <conditionalFormatting sqref="V41:V50">
    <cfRule type="cellIs" priority="2" dxfId="146" operator="lessThan">
      <formula>0</formula>
    </cfRule>
    <cfRule type="cellIs" priority="3" dxfId="147" operator="equal">
      <formula>0</formula>
    </cfRule>
    <cfRule type="cellIs" priority="4" dxfId="148" operator="greaterThan">
      <formula>0</formula>
    </cfRule>
  </conditionalFormatting>
  <conditionalFormatting sqref="U5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7">
      <selection activeCell="A1" sqref="A1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53"/>
      <c r="O1" s="54">
        <v>43621</v>
      </c>
    </row>
    <row r="2" spans="2:15" ht="14.25" customHeight="1">
      <c r="B2" s="170" t="s">
        <v>16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2:15" ht="14.25" customHeight="1">
      <c r="B3" s="171" t="s">
        <v>17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6" t="s">
        <v>0</v>
      </c>
      <c r="C5" s="164" t="s">
        <v>1</v>
      </c>
      <c r="D5" s="148" t="s">
        <v>129</v>
      </c>
      <c r="E5" s="149"/>
      <c r="F5" s="149"/>
      <c r="G5" s="149"/>
      <c r="H5" s="150"/>
      <c r="I5" s="149" t="s">
        <v>116</v>
      </c>
      <c r="J5" s="149"/>
      <c r="K5" s="148" t="s">
        <v>130</v>
      </c>
      <c r="L5" s="149"/>
      <c r="M5" s="149"/>
      <c r="N5" s="149"/>
      <c r="O5" s="150"/>
    </row>
    <row r="6" spans="2:15" ht="14.25" customHeight="1">
      <c r="B6" s="147"/>
      <c r="C6" s="165"/>
      <c r="D6" s="155" t="s">
        <v>131</v>
      </c>
      <c r="E6" s="156"/>
      <c r="F6" s="156"/>
      <c r="G6" s="156"/>
      <c r="H6" s="157"/>
      <c r="I6" s="156" t="s">
        <v>117</v>
      </c>
      <c r="J6" s="156"/>
      <c r="K6" s="155" t="s">
        <v>132</v>
      </c>
      <c r="L6" s="156"/>
      <c r="M6" s="156"/>
      <c r="N6" s="156"/>
      <c r="O6" s="157"/>
    </row>
    <row r="7" spans="2:15" ht="14.25" customHeight="1">
      <c r="B7" s="147"/>
      <c r="C7" s="147"/>
      <c r="D7" s="151">
        <v>2019</v>
      </c>
      <c r="E7" s="152"/>
      <c r="F7" s="161">
        <v>2018</v>
      </c>
      <c r="G7" s="161"/>
      <c r="H7" s="136" t="s">
        <v>5</v>
      </c>
      <c r="I7" s="158">
        <v>2019</v>
      </c>
      <c r="J7" s="151" t="s">
        <v>118</v>
      </c>
      <c r="K7" s="151">
        <v>2019</v>
      </c>
      <c r="L7" s="152"/>
      <c r="M7" s="161">
        <v>2018</v>
      </c>
      <c r="N7" s="152"/>
      <c r="O7" s="163" t="s">
        <v>5</v>
      </c>
    </row>
    <row r="8" spans="2:15" ht="14.25" customHeight="1">
      <c r="B8" s="140" t="s">
        <v>6</v>
      </c>
      <c r="C8" s="140" t="s">
        <v>7</v>
      </c>
      <c r="D8" s="153"/>
      <c r="E8" s="154"/>
      <c r="F8" s="162"/>
      <c r="G8" s="162"/>
      <c r="H8" s="137"/>
      <c r="I8" s="159"/>
      <c r="J8" s="160"/>
      <c r="K8" s="153"/>
      <c r="L8" s="154"/>
      <c r="M8" s="162"/>
      <c r="N8" s="154"/>
      <c r="O8" s="163"/>
    </row>
    <row r="9" spans="2:15" ht="14.25" customHeight="1">
      <c r="B9" s="140"/>
      <c r="C9" s="140"/>
      <c r="D9" s="115" t="s">
        <v>8</v>
      </c>
      <c r="E9" s="114" t="s">
        <v>2</v>
      </c>
      <c r="F9" s="111" t="s">
        <v>8</v>
      </c>
      <c r="G9" s="43" t="s">
        <v>2</v>
      </c>
      <c r="H9" s="138" t="s">
        <v>9</v>
      </c>
      <c r="I9" s="44" t="s">
        <v>8</v>
      </c>
      <c r="J9" s="174" t="s">
        <v>119</v>
      </c>
      <c r="K9" s="115" t="s">
        <v>8</v>
      </c>
      <c r="L9" s="42" t="s">
        <v>2</v>
      </c>
      <c r="M9" s="111" t="s">
        <v>8</v>
      </c>
      <c r="N9" s="42" t="s">
        <v>2</v>
      </c>
      <c r="O9" s="172" t="s">
        <v>9</v>
      </c>
    </row>
    <row r="10" spans="2:15" ht="14.25" customHeight="1">
      <c r="B10" s="141"/>
      <c r="C10" s="141"/>
      <c r="D10" s="113" t="s">
        <v>10</v>
      </c>
      <c r="E10" s="112" t="s">
        <v>11</v>
      </c>
      <c r="F10" s="41" t="s">
        <v>10</v>
      </c>
      <c r="G10" s="46" t="s">
        <v>11</v>
      </c>
      <c r="H10" s="139"/>
      <c r="I10" s="45" t="s">
        <v>10</v>
      </c>
      <c r="J10" s="175"/>
      <c r="K10" s="113" t="s">
        <v>10</v>
      </c>
      <c r="L10" s="112" t="s">
        <v>11</v>
      </c>
      <c r="M10" s="41" t="s">
        <v>10</v>
      </c>
      <c r="N10" s="112" t="s">
        <v>11</v>
      </c>
      <c r="O10" s="173"/>
    </row>
    <row r="11" spans="2:15" ht="14.25" customHeight="1">
      <c r="B11" s="55">
        <v>1</v>
      </c>
      <c r="C11" s="56" t="s">
        <v>19</v>
      </c>
      <c r="D11" s="57">
        <v>5804</v>
      </c>
      <c r="E11" s="58">
        <v>0.10899939903846154</v>
      </c>
      <c r="F11" s="57">
        <v>5180</v>
      </c>
      <c r="G11" s="59">
        <v>0.10854077612941078</v>
      </c>
      <c r="H11" s="60">
        <v>0.12046332046332053</v>
      </c>
      <c r="I11" s="61">
        <v>5925</v>
      </c>
      <c r="J11" s="62">
        <v>-0.020421940928269988</v>
      </c>
      <c r="K11" s="57">
        <v>29680</v>
      </c>
      <c r="L11" s="58">
        <v>0.11312010244839467</v>
      </c>
      <c r="M11" s="57">
        <v>29788</v>
      </c>
      <c r="N11" s="59">
        <v>0.11772982372934945</v>
      </c>
      <c r="O11" s="60">
        <v>-0.0036256210554586055</v>
      </c>
    </row>
    <row r="12" spans="2:15" ht="14.25" customHeight="1">
      <c r="B12" s="63">
        <v>2</v>
      </c>
      <c r="C12" s="64" t="s">
        <v>21</v>
      </c>
      <c r="D12" s="65">
        <v>5886</v>
      </c>
      <c r="E12" s="66">
        <v>0.11053936298076923</v>
      </c>
      <c r="F12" s="65">
        <v>4498</v>
      </c>
      <c r="G12" s="67">
        <v>0.09425027239963121</v>
      </c>
      <c r="H12" s="68">
        <v>0.30858159181858613</v>
      </c>
      <c r="I12" s="69">
        <v>5734</v>
      </c>
      <c r="J12" s="70">
        <v>0.026508545517963</v>
      </c>
      <c r="K12" s="65">
        <v>26758</v>
      </c>
      <c r="L12" s="66">
        <v>0.10198341311705339</v>
      </c>
      <c r="M12" s="65">
        <v>26107</v>
      </c>
      <c r="N12" s="67">
        <v>0.10318156667457118</v>
      </c>
      <c r="O12" s="68">
        <v>0.024935840962194034</v>
      </c>
    </row>
    <row r="13" spans="2:15" ht="14.25" customHeight="1">
      <c r="B13" s="63">
        <v>3</v>
      </c>
      <c r="C13" s="64" t="s">
        <v>20</v>
      </c>
      <c r="D13" s="65">
        <v>5404</v>
      </c>
      <c r="E13" s="66">
        <v>0.1014873798076923</v>
      </c>
      <c r="F13" s="65">
        <v>4789</v>
      </c>
      <c r="G13" s="67">
        <v>0.10034783337524097</v>
      </c>
      <c r="H13" s="68">
        <v>0.12841929421591147</v>
      </c>
      <c r="I13" s="69">
        <v>5032</v>
      </c>
      <c r="J13" s="70">
        <v>0.07392686804451509</v>
      </c>
      <c r="K13" s="65">
        <v>26593</v>
      </c>
      <c r="L13" s="66">
        <v>0.10135454462298381</v>
      </c>
      <c r="M13" s="65">
        <v>25537</v>
      </c>
      <c r="N13" s="67">
        <v>0.10092878033357047</v>
      </c>
      <c r="O13" s="68">
        <v>0.04135176410698205</v>
      </c>
    </row>
    <row r="14" spans="2:15" ht="14.25" customHeight="1">
      <c r="B14" s="63">
        <v>4</v>
      </c>
      <c r="C14" s="64" t="s">
        <v>22</v>
      </c>
      <c r="D14" s="65">
        <v>3316</v>
      </c>
      <c r="E14" s="66">
        <v>0.06227463942307692</v>
      </c>
      <c r="F14" s="65">
        <v>3220</v>
      </c>
      <c r="G14" s="67">
        <v>0.06747129326963373</v>
      </c>
      <c r="H14" s="68">
        <v>0.029813664596273215</v>
      </c>
      <c r="I14" s="69">
        <v>2849</v>
      </c>
      <c r="J14" s="70">
        <v>0.16391716391716393</v>
      </c>
      <c r="K14" s="65">
        <v>16436</v>
      </c>
      <c r="L14" s="66">
        <v>0.06264292465774308</v>
      </c>
      <c r="M14" s="65">
        <v>16911</v>
      </c>
      <c r="N14" s="67">
        <v>0.06683661370642636</v>
      </c>
      <c r="O14" s="68">
        <v>-0.028088226598072308</v>
      </c>
    </row>
    <row r="15" spans="2:15" ht="14.25" customHeight="1">
      <c r="B15" s="71">
        <v>5</v>
      </c>
      <c r="C15" s="72" t="s">
        <v>23</v>
      </c>
      <c r="D15" s="73">
        <v>2966</v>
      </c>
      <c r="E15" s="74">
        <v>0.05570162259615385</v>
      </c>
      <c r="F15" s="73">
        <v>3400</v>
      </c>
      <c r="G15" s="75">
        <v>0.07124298047104183</v>
      </c>
      <c r="H15" s="76">
        <v>-0.12764705882352945</v>
      </c>
      <c r="I15" s="77">
        <v>2964</v>
      </c>
      <c r="J15" s="78">
        <v>0.0006747638326585204</v>
      </c>
      <c r="K15" s="73">
        <v>16158</v>
      </c>
      <c r="L15" s="74">
        <v>0.061583376528341005</v>
      </c>
      <c r="M15" s="73">
        <v>17462</v>
      </c>
      <c r="N15" s="75">
        <v>0.06901430716939372</v>
      </c>
      <c r="O15" s="76">
        <v>-0.07467644027030118</v>
      </c>
    </row>
    <row r="16" spans="2:15" ht="14.25" customHeight="1">
      <c r="B16" s="55">
        <v>6</v>
      </c>
      <c r="C16" s="56" t="s">
        <v>26</v>
      </c>
      <c r="D16" s="57">
        <v>3649</v>
      </c>
      <c r="E16" s="58">
        <v>0.0685283954326923</v>
      </c>
      <c r="F16" s="57">
        <v>3550</v>
      </c>
      <c r="G16" s="59">
        <v>0.0743860531388819</v>
      </c>
      <c r="H16" s="60">
        <v>0.02788732394366189</v>
      </c>
      <c r="I16" s="61">
        <v>3204</v>
      </c>
      <c r="J16" s="62">
        <v>0.13888888888888884</v>
      </c>
      <c r="K16" s="57">
        <v>15773</v>
      </c>
      <c r="L16" s="58">
        <v>0.060116016708845324</v>
      </c>
      <c r="M16" s="57">
        <v>15230</v>
      </c>
      <c r="N16" s="59">
        <v>0.06019287012884357</v>
      </c>
      <c r="O16" s="60">
        <v>0.03565331582403153</v>
      </c>
    </row>
    <row r="17" spans="2:15" ht="14.25" customHeight="1">
      <c r="B17" s="63">
        <v>7</v>
      </c>
      <c r="C17" s="64" t="s">
        <v>31</v>
      </c>
      <c r="D17" s="65">
        <v>3039</v>
      </c>
      <c r="E17" s="66">
        <v>0.05707256610576923</v>
      </c>
      <c r="F17" s="65">
        <v>2181</v>
      </c>
      <c r="G17" s="67">
        <v>0.04570027659039477</v>
      </c>
      <c r="H17" s="68">
        <v>0.39339752407152684</v>
      </c>
      <c r="I17" s="69">
        <v>3120</v>
      </c>
      <c r="J17" s="70">
        <v>-0.02596153846153848</v>
      </c>
      <c r="K17" s="65">
        <v>15400</v>
      </c>
      <c r="L17" s="66">
        <v>0.05869439277982742</v>
      </c>
      <c r="M17" s="65">
        <v>10969</v>
      </c>
      <c r="N17" s="67">
        <v>0.043352304165678604</v>
      </c>
      <c r="O17" s="68">
        <v>0.4039566049776644</v>
      </c>
    </row>
    <row r="18" spans="2:15" ht="14.25" customHeight="1">
      <c r="B18" s="63">
        <v>8</v>
      </c>
      <c r="C18" s="64" t="s">
        <v>24</v>
      </c>
      <c r="D18" s="65">
        <v>2254</v>
      </c>
      <c r="E18" s="66">
        <v>0.042330228365384616</v>
      </c>
      <c r="F18" s="65">
        <v>1879</v>
      </c>
      <c r="G18" s="67">
        <v>0.03937222361914341</v>
      </c>
      <c r="H18" s="68">
        <v>0.19957424161788184</v>
      </c>
      <c r="I18" s="69">
        <v>2297</v>
      </c>
      <c r="J18" s="70">
        <v>-0.01872006965607309</v>
      </c>
      <c r="K18" s="65">
        <v>11930</v>
      </c>
      <c r="L18" s="66">
        <v>0.04546909778333384</v>
      </c>
      <c r="M18" s="65">
        <v>10970</v>
      </c>
      <c r="N18" s="67">
        <v>0.0433562564224172</v>
      </c>
      <c r="O18" s="68">
        <v>0.08751139471285319</v>
      </c>
    </row>
    <row r="19" spans="2:15" ht="14.25" customHeight="1">
      <c r="B19" s="63">
        <v>9</v>
      </c>
      <c r="C19" s="64" t="s">
        <v>34</v>
      </c>
      <c r="D19" s="65">
        <v>2274</v>
      </c>
      <c r="E19" s="66">
        <v>0.04270582932692308</v>
      </c>
      <c r="F19" s="65">
        <v>1765</v>
      </c>
      <c r="G19" s="67">
        <v>0.03698348839158495</v>
      </c>
      <c r="H19" s="68">
        <v>0.28838526912181295</v>
      </c>
      <c r="I19" s="69">
        <v>2243</v>
      </c>
      <c r="J19" s="70">
        <v>0.013820775746767655</v>
      </c>
      <c r="K19" s="65">
        <v>10794</v>
      </c>
      <c r="L19" s="66">
        <v>0.04113943348476995</v>
      </c>
      <c r="M19" s="65">
        <v>9322</v>
      </c>
      <c r="N19" s="67">
        <v>0.03684293731720813</v>
      </c>
      <c r="O19" s="68">
        <v>0.15790602874919535</v>
      </c>
    </row>
    <row r="20" spans="2:15" ht="14.25" customHeight="1">
      <c r="B20" s="71">
        <v>10</v>
      </c>
      <c r="C20" s="72" t="s">
        <v>25</v>
      </c>
      <c r="D20" s="73">
        <v>2024</v>
      </c>
      <c r="E20" s="74">
        <v>0.038010817307692304</v>
      </c>
      <c r="F20" s="73">
        <v>1828</v>
      </c>
      <c r="G20" s="75">
        <v>0.03830357891207778</v>
      </c>
      <c r="H20" s="76">
        <v>0.10722100656455136</v>
      </c>
      <c r="I20" s="77">
        <v>2070</v>
      </c>
      <c r="J20" s="78">
        <v>-0.022222222222222254</v>
      </c>
      <c r="K20" s="73">
        <v>10665</v>
      </c>
      <c r="L20" s="74">
        <v>0.04064777266213373</v>
      </c>
      <c r="M20" s="73">
        <v>9790</v>
      </c>
      <c r="N20" s="75">
        <v>0.03869259347087187</v>
      </c>
      <c r="O20" s="76">
        <v>0.08937691521961177</v>
      </c>
    </row>
    <row r="21" spans="2:15" ht="14.25" customHeight="1">
      <c r="B21" s="55">
        <v>11</v>
      </c>
      <c r="C21" s="56" t="s">
        <v>28</v>
      </c>
      <c r="D21" s="57">
        <v>2149</v>
      </c>
      <c r="E21" s="58">
        <v>0.040358323317307696</v>
      </c>
      <c r="F21" s="57">
        <v>2035</v>
      </c>
      <c r="G21" s="59">
        <v>0.04264101919369709</v>
      </c>
      <c r="H21" s="60">
        <v>0.05601965601965597</v>
      </c>
      <c r="I21" s="61">
        <v>1891</v>
      </c>
      <c r="J21" s="62">
        <v>0.13643574828133254</v>
      </c>
      <c r="K21" s="57">
        <v>10627</v>
      </c>
      <c r="L21" s="58">
        <v>0.04050294234228741</v>
      </c>
      <c r="M21" s="57">
        <v>10246</v>
      </c>
      <c r="N21" s="59">
        <v>0.04049482254367244</v>
      </c>
      <c r="O21" s="60">
        <v>0.037185243021667036</v>
      </c>
    </row>
    <row r="22" spans="2:15" ht="14.25" customHeight="1">
      <c r="B22" s="63">
        <v>12</v>
      </c>
      <c r="C22" s="64" t="s">
        <v>29</v>
      </c>
      <c r="D22" s="65">
        <v>1728</v>
      </c>
      <c r="E22" s="66">
        <v>0.03245192307692308</v>
      </c>
      <c r="F22" s="65">
        <v>1567</v>
      </c>
      <c r="G22" s="67">
        <v>0.03283463247003604</v>
      </c>
      <c r="H22" s="68">
        <v>0.10274409700063813</v>
      </c>
      <c r="I22" s="69">
        <v>1631</v>
      </c>
      <c r="J22" s="70">
        <v>0.05947271612507654</v>
      </c>
      <c r="K22" s="65">
        <v>8726</v>
      </c>
      <c r="L22" s="66">
        <v>0.033257615025764554</v>
      </c>
      <c r="M22" s="65">
        <v>9136</v>
      </c>
      <c r="N22" s="67">
        <v>0.03610781756382895</v>
      </c>
      <c r="O22" s="68">
        <v>-0.04487740805604201</v>
      </c>
    </row>
    <row r="23" spans="2:15" ht="14.25" customHeight="1">
      <c r="B23" s="63">
        <v>13</v>
      </c>
      <c r="C23" s="64" t="s">
        <v>18</v>
      </c>
      <c r="D23" s="65">
        <v>1729</v>
      </c>
      <c r="E23" s="66">
        <v>0.032470703125</v>
      </c>
      <c r="F23" s="65">
        <v>1522</v>
      </c>
      <c r="G23" s="67">
        <v>0.03189171066968401</v>
      </c>
      <c r="H23" s="68">
        <v>0.13600525624178705</v>
      </c>
      <c r="I23" s="69">
        <v>1893</v>
      </c>
      <c r="J23" s="70">
        <v>-0.08663497094558903</v>
      </c>
      <c r="K23" s="65">
        <v>8017</v>
      </c>
      <c r="L23" s="66">
        <v>0.0305553861633686</v>
      </c>
      <c r="M23" s="65">
        <v>5634</v>
      </c>
      <c r="N23" s="67">
        <v>0.022267014465259662</v>
      </c>
      <c r="O23" s="68">
        <v>0.42296769613063545</v>
      </c>
    </row>
    <row r="24" spans="2:15" ht="14.25" customHeight="1">
      <c r="B24" s="63">
        <v>14</v>
      </c>
      <c r="C24" s="64" t="s">
        <v>30</v>
      </c>
      <c r="D24" s="65">
        <v>1519</v>
      </c>
      <c r="E24" s="66">
        <v>0.028526893028846152</v>
      </c>
      <c r="F24" s="65">
        <v>1097</v>
      </c>
      <c r="G24" s="67">
        <v>0.02298633811080379</v>
      </c>
      <c r="H24" s="68">
        <v>0.38468550592525075</v>
      </c>
      <c r="I24" s="69">
        <v>1267</v>
      </c>
      <c r="J24" s="70">
        <v>0.19889502762430933</v>
      </c>
      <c r="K24" s="65">
        <v>6531</v>
      </c>
      <c r="L24" s="66">
        <v>0.024891758392535903</v>
      </c>
      <c r="M24" s="65">
        <v>5965</v>
      </c>
      <c r="N24" s="67">
        <v>0.023575211445735517</v>
      </c>
      <c r="O24" s="68">
        <v>0.09488683989941316</v>
      </c>
    </row>
    <row r="25" spans="2:15" ht="14.25" customHeight="1">
      <c r="B25" s="71">
        <v>15</v>
      </c>
      <c r="C25" s="72" t="s">
        <v>35</v>
      </c>
      <c r="D25" s="73">
        <v>905</v>
      </c>
      <c r="E25" s="74">
        <v>0.016995943509615384</v>
      </c>
      <c r="F25" s="73">
        <v>1145</v>
      </c>
      <c r="G25" s="75">
        <v>0.023992121364512613</v>
      </c>
      <c r="H25" s="76">
        <v>-0.20960698689956336</v>
      </c>
      <c r="I25" s="77">
        <v>958</v>
      </c>
      <c r="J25" s="78">
        <v>-0.055323590814196244</v>
      </c>
      <c r="K25" s="73">
        <v>5593</v>
      </c>
      <c r="L25" s="74">
        <v>0.021316736286855504</v>
      </c>
      <c r="M25" s="73">
        <v>6661</v>
      </c>
      <c r="N25" s="75">
        <v>0.026325982135799543</v>
      </c>
      <c r="O25" s="76">
        <v>-0.16033628584296655</v>
      </c>
    </row>
    <row r="26" spans="2:15" ht="14.25" customHeight="1">
      <c r="B26" s="55">
        <v>16</v>
      </c>
      <c r="C26" s="56" t="s">
        <v>50</v>
      </c>
      <c r="D26" s="57">
        <v>1303</v>
      </c>
      <c r="E26" s="58">
        <v>0.024470402644230768</v>
      </c>
      <c r="F26" s="57">
        <v>777</v>
      </c>
      <c r="G26" s="59">
        <v>0.01628111641941162</v>
      </c>
      <c r="H26" s="60">
        <v>0.6769626769626769</v>
      </c>
      <c r="I26" s="61">
        <v>1273</v>
      </c>
      <c r="J26" s="62">
        <v>0.023566378633150142</v>
      </c>
      <c r="K26" s="57">
        <v>5473</v>
      </c>
      <c r="L26" s="58">
        <v>0.02085937738207763</v>
      </c>
      <c r="M26" s="57">
        <v>4746</v>
      </c>
      <c r="N26" s="59">
        <v>0.01875741048138487</v>
      </c>
      <c r="O26" s="60">
        <v>0.15318162663295398</v>
      </c>
    </row>
    <row r="27" spans="2:15" ht="14.25" customHeight="1">
      <c r="B27" s="63">
        <v>17</v>
      </c>
      <c r="C27" s="64" t="s">
        <v>36</v>
      </c>
      <c r="D27" s="65">
        <v>808</v>
      </c>
      <c r="E27" s="66">
        <v>0.015174278846153846</v>
      </c>
      <c r="F27" s="65">
        <v>989</v>
      </c>
      <c r="G27" s="67">
        <v>0.02072332578995893</v>
      </c>
      <c r="H27" s="68">
        <v>-0.18301314459049545</v>
      </c>
      <c r="I27" s="69">
        <v>1132</v>
      </c>
      <c r="J27" s="70">
        <v>-0.28621908127208484</v>
      </c>
      <c r="K27" s="65">
        <v>5246</v>
      </c>
      <c r="L27" s="66">
        <v>0.019994206787206148</v>
      </c>
      <c r="M27" s="65">
        <v>4996</v>
      </c>
      <c r="N27" s="67">
        <v>0.019745474666034307</v>
      </c>
      <c r="O27" s="68">
        <v>0.05004003202562046</v>
      </c>
    </row>
    <row r="28" spans="2:15" ht="14.25" customHeight="1">
      <c r="B28" s="63">
        <v>18</v>
      </c>
      <c r="C28" s="64" t="s">
        <v>56</v>
      </c>
      <c r="D28" s="65">
        <v>1237</v>
      </c>
      <c r="E28" s="66">
        <v>0.023230919471153848</v>
      </c>
      <c r="F28" s="65">
        <v>1135</v>
      </c>
      <c r="G28" s="67">
        <v>0.02378258318665661</v>
      </c>
      <c r="H28" s="68">
        <v>0.08986784140969162</v>
      </c>
      <c r="I28" s="69">
        <v>1051</v>
      </c>
      <c r="J28" s="70">
        <v>0.17697431018078014</v>
      </c>
      <c r="K28" s="65">
        <v>4960</v>
      </c>
      <c r="L28" s="66">
        <v>0.01890416806415221</v>
      </c>
      <c r="M28" s="65">
        <v>5865</v>
      </c>
      <c r="N28" s="67">
        <v>0.02317998577187574</v>
      </c>
      <c r="O28" s="68">
        <v>-0.15430520034100592</v>
      </c>
    </row>
    <row r="29" spans="2:15" ht="14.25" customHeight="1">
      <c r="B29" s="63">
        <v>19</v>
      </c>
      <c r="C29" s="64" t="s">
        <v>27</v>
      </c>
      <c r="D29" s="65">
        <v>917</v>
      </c>
      <c r="E29" s="66">
        <v>0.01722130408653846</v>
      </c>
      <c r="F29" s="65">
        <v>1068</v>
      </c>
      <c r="G29" s="67">
        <v>0.022378677395021373</v>
      </c>
      <c r="H29" s="68">
        <v>-0.14138576779026213</v>
      </c>
      <c r="I29" s="69">
        <v>859</v>
      </c>
      <c r="J29" s="70">
        <v>0.06752037252619325</v>
      </c>
      <c r="K29" s="65">
        <v>4853</v>
      </c>
      <c r="L29" s="66">
        <v>0.018496356374058602</v>
      </c>
      <c r="M29" s="65">
        <v>7419</v>
      </c>
      <c r="N29" s="67">
        <v>0.02932179274365663</v>
      </c>
      <c r="O29" s="68">
        <v>-0.3458687154603046</v>
      </c>
    </row>
    <row r="30" spans="2:15" ht="14.25" customHeight="1">
      <c r="B30" s="71">
        <v>20</v>
      </c>
      <c r="C30" s="72" t="s">
        <v>33</v>
      </c>
      <c r="D30" s="73">
        <v>1013</v>
      </c>
      <c r="E30" s="74">
        <v>0.019024188701923076</v>
      </c>
      <c r="F30" s="73">
        <v>990</v>
      </c>
      <c r="G30" s="75">
        <v>0.020744279607744533</v>
      </c>
      <c r="H30" s="76">
        <v>0.02323232323232327</v>
      </c>
      <c r="I30" s="77">
        <v>1024</v>
      </c>
      <c r="J30" s="78">
        <v>-0.0107421875</v>
      </c>
      <c r="K30" s="73">
        <v>4312</v>
      </c>
      <c r="L30" s="74">
        <v>0.016434429978351678</v>
      </c>
      <c r="M30" s="73">
        <v>4218</v>
      </c>
      <c r="N30" s="75">
        <v>0.016670618923405264</v>
      </c>
      <c r="O30" s="76">
        <v>0.022285443338074806</v>
      </c>
    </row>
    <row r="31" spans="2:15" ht="14.25" customHeight="1">
      <c r="B31" s="134" t="s">
        <v>53</v>
      </c>
      <c r="C31" s="135"/>
      <c r="D31" s="26">
        <f>SUM(D11:D30)</f>
        <v>49924</v>
      </c>
      <c r="E31" s="4">
        <f>D31/D33</f>
        <v>0.9375751201923077</v>
      </c>
      <c r="F31" s="26">
        <f>SUM(F11:F30)</f>
        <v>44615</v>
      </c>
      <c r="G31" s="4">
        <f>F31/F33</f>
        <v>0.9348545805045679</v>
      </c>
      <c r="H31" s="7">
        <f>D31/F31-1</f>
        <v>0.1189958534125295</v>
      </c>
      <c r="I31" s="26">
        <f>SUM(I11:I30)</f>
        <v>48417</v>
      </c>
      <c r="J31" s="4">
        <f>D31/I31-1</f>
        <v>0.03112543115021582</v>
      </c>
      <c r="K31" s="26">
        <f>SUM(K11:K30)</f>
        <v>244525</v>
      </c>
      <c r="L31" s="4">
        <f>K31/K33</f>
        <v>0.9319640515900844</v>
      </c>
      <c r="M31" s="26">
        <f>SUM(M11:M30)</f>
        <v>236972</v>
      </c>
      <c r="N31" s="4">
        <f>M31/M33</f>
        <v>0.9365741838589835</v>
      </c>
      <c r="O31" s="7">
        <f>K31/M31-1</f>
        <v>0.03187296389446859</v>
      </c>
    </row>
    <row r="32" spans="2:15" ht="14.25" customHeight="1">
      <c r="B32" s="134" t="s">
        <v>12</v>
      </c>
      <c r="C32" s="135"/>
      <c r="D32" s="3">
        <f>D33-SUM(D11:D30)</f>
        <v>3324</v>
      </c>
      <c r="E32" s="4">
        <f>D32/D33</f>
        <v>0.062424879807692304</v>
      </c>
      <c r="F32" s="5">
        <f>F33-SUM(F11:F30)</f>
        <v>3109</v>
      </c>
      <c r="G32" s="6">
        <f>F32/F33</f>
        <v>0.06514541949543207</v>
      </c>
      <c r="H32" s="7">
        <f>D32/F32-1</f>
        <v>0.06915406883242192</v>
      </c>
      <c r="I32" s="5">
        <f>I33-SUM(I11:I30)</f>
        <v>3872</v>
      </c>
      <c r="J32" s="8">
        <f>D32/I32-1</f>
        <v>-0.14152892561983466</v>
      </c>
      <c r="K32" s="3">
        <f>K33-SUM(K11:K30)</f>
        <v>17851</v>
      </c>
      <c r="L32" s="4">
        <f>K32/K33</f>
        <v>0.06803594840991554</v>
      </c>
      <c r="M32" s="3">
        <f>M33-SUM(M11:M30)</f>
        <v>16048</v>
      </c>
      <c r="N32" s="4">
        <f>M32/M33</f>
        <v>0.06342581614101651</v>
      </c>
      <c r="O32" s="7">
        <f>K32/M32-1</f>
        <v>0.11235044865403787</v>
      </c>
    </row>
    <row r="33" spans="2:16" ht="14.25" customHeight="1">
      <c r="B33" s="130" t="s">
        <v>13</v>
      </c>
      <c r="C33" s="131"/>
      <c r="D33" s="50">
        <v>53248</v>
      </c>
      <c r="E33" s="79">
        <v>1</v>
      </c>
      <c r="F33" s="50">
        <v>47724</v>
      </c>
      <c r="G33" s="80">
        <v>0.9999999999999998</v>
      </c>
      <c r="H33" s="47">
        <v>0.11574888944765727</v>
      </c>
      <c r="I33" s="51">
        <v>52289</v>
      </c>
      <c r="J33" s="48">
        <v>0.01834037751725992</v>
      </c>
      <c r="K33" s="50">
        <v>262376</v>
      </c>
      <c r="L33" s="79">
        <v>1</v>
      </c>
      <c r="M33" s="50">
        <v>253020</v>
      </c>
      <c r="N33" s="80">
        <v>0.9999999999999992</v>
      </c>
      <c r="O33" s="47">
        <v>0.03697731404632054</v>
      </c>
      <c r="P33" s="14"/>
    </row>
    <row r="34" ht="14.25" customHeight="1">
      <c r="B34" t="s">
        <v>111</v>
      </c>
    </row>
    <row r="35" ht="15">
      <c r="B35" s="9" t="s">
        <v>113</v>
      </c>
    </row>
  </sheetData>
  <sheetProtection/>
  <mergeCells count="26"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B31:C31"/>
    <mergeCell ref="B32:C32"/>
    <mergeCell ref="B33:C33"/>
    <mergeCell ref="B8:B10"/>
    <mergeCell ref="C8:C10"/>
    <mergeCell ref="H9:H10"/>
  </mergeCells>
  <conditionalFormatting sqref="H32 J32 O32">
    <cfRule type="cellIs" priority="349" dxfId="146" operator="lessThan">
      <formula>0</formula>
    </cfRule>
  </conditionalFormatting>
  <conditionalFormatting sqref="H31 O31">
    <cfRule type="cellIs" priority="154" dxfId="146" operator="lessThan">
      <formula>0</formula>
    </cfRule>
  </conditionalFormatting>
  <conditionalFormatting sqref="H11:H15 J11:J15 O11:O15">
    <cfRule type="cellIs" priority="7" dxfId="146" operator="lessThan">
      <formula>0</formula>
    </cfRule>
  </conditionalFormatting>
  <conditionalFormatting sqref="H16:H30 J16:J30 O16:O30">
    <cfRule type="cellIs" priority="6" dxfId="146" operator="lessThan">
      <formula>0</formula>
    </cfRule>
  </conditionalFormatting>
  <conditionalFormatting sqref="D11:E30 G11:J30 L11:L30 N11:O30">
    <cfRule type="cellIs" priority="5" dxfId="149" operator="equal">
      <formula>0</formula>
    </cfRule>
  </conditionalFormatting>
  <conditionalFormatting sqref="F11:F30">
    <cfRule type="cellIs" priority="4" dxfId="149" operator="equal">
      <formula>0</formula>
    </cfRule>
  </conditionalFormatting>
  <conditionalFormatting sqref="K11:K30">
    <cfRule type="cellIs" priority="3" dxfId="149" operator="equal">
      <formula>0</formula>
    </cfRule>
  </conditionalFormatting>
  <conditionalFormatting sqref="M11:M30">
    <cfRule type="cellIs" priority="2" dxfId="149" operator="equal">
      <formula>0</formula>
    </cfRule>
  </conditionalFormatting>
  <conditionalFormatting sqref="O33 J33 H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Marek_Wolfigiel</cp:lastModifiedBy>
  <cp:lastPrinted>2014-07-02T18:05:00Z</cp:lastPrinted>
  <dcterms:created xsi:type="dcterms:W3CDTF">2011-02-07T09:02:19Z</dcterms:created>
  <dcterms:modified xsi:type="dcterms:W3CDTF">2019-06-05T10:40:00Z</dcterms:modified>
  <cp:category/>
  <cp:version/>
  <cp:contentType/>
  <cp:contentStatus/>
</cp:coreProperties>
</file>