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<sst xmlns="http://schemas.openxmlformats.org/spreadsheetml/2006/main" count="777" uniqueCount="154">
  <si>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</si>
  <si>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</si>
  <si>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</si>
  <si>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</si>
  <si>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</si>
  <si>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</si>
  <si>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</si>
  <si>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</si>
  <si>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</si>
  <si>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</si>
  <si>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</si>
  <si>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</si>
  <si>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</si>
  <si>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</si>
  <si>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</si>
  <si>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</si>
  <si>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</si>
  <si>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</si>
  <si>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</si>
  <si>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</si>
  <si>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</si>
  <si>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</si>
  <si>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</si>
  <si>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</si>
  <si>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</si>
  <si>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</si>
  <si>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</si>
  <si>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</si>
  <si>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</si>
  <si>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</si>
  <si>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</si>
  <si>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</si>
  <si>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</si>
  <si>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</si>
  <si>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</si>
  <si>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</si>
  <si>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</si>
  <si>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</si>
  <si>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</si>
  <si>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</si>
  <si>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</si>
  <si>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</si>
  <si>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</si>
  <si>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</si>
  <si>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</si>
  <si>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</si>
  <si>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</si>
  <si>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</si>
  <si>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</si>
  <si>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</si>
  <si>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</si>
  <si>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</si>
  <si>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</si>
  <si>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</si>
  <si>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</si>
  <si>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</si>
  <si>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</si>
  <si>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</si>
  <si>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</si>
  <si>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</si>
  <si>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</si>
  <si>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</si>
  <si>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</si>
  <si>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</si>
  <si>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</si>
  <si>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</si>
  <si>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</si>
  <si>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</si>
  <si>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</si>
  <si>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</si>
  <si>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</si>
  <si>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</si>
  <si>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</si>
  <si>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</si>
  <si>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</si>
  <si>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</si>
  <si>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</si>
  <si>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</si>
  <si>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</si>
  <si>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</si>
  <si>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</si>
  <si>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</si>
  <si>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</si>
  <si>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</si>
  <si>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</si>
  <si>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</si>
  <si>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</si>
  <si>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</si>
  <si>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</si>
  <si>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</si>
  <si>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</si>
  <si>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</si>
  <si>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</si>
  <si>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</si>
  <si>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</si>
  <si>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</si>
  <si>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</si>
  <si>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</si>
  <si>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</si>
  <si>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</si>
  <si>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</si>
  <si>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</si>
  <si>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</si>
  <si>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</si>
  <si>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</si>
  <si>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</si>
  <si>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</si>
  <si>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</si>
  <si>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</si>
  <si>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</si>
  <si>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</si>
  <si>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</si>
  <si>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</si>
  <si>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Hyundai I30</t>
  </si>
  <si>
    <t>Seat Leon</t>
  </si>
  <si>
    <t>Kia Stonic</t>
  </si>
  <si>
    <t>Mitsubishi ASX</t>
  </si>
  <si>
    <t>Sierpień</t>
  </si>
  <si>
    <t>August</t>
  </si>
  <si>
    <t>Toyota RAV4</t>
  </si>
  <si>
    <t>2019
Wrz</t>
  </si>
  <si>
    <t>2018
Wrz</t>
  </si>
  <si>
    <t>2019
Sty - Wrz</t>
  </si>
  <si>
    <t>2018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</si>
  <si>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</si>
  <si>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</si>
  <si>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</si>
  <si>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</si>
  <si>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</si>
  <si>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</si>
  <si>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Wrz/Sie
Zmiana poz</t>
  </si>
  <si>
    <t>Sep/Aug Ch position</t>
  </si>
  <si>
    <t>BMW Seria 3</t>
  </si>
  <si>
    <t>Mercedes-Benz Klasa GLC</t>
  </si>
  <si>
    <t>Rejestracje nowych samochodów osobowych na REGON, ranking marek - Wrzesień 2019</t>
  </si>
  <si>
    <t>LEXUS</t>
  </si>
  <si>
    <t>Rejestracje nowych samochodów osobowych na REGON, ranking modeli - Wrzesień 2019</t>
  </si>
  <si>
    <t>Registrations of New PC For Business Activity, Top Models - September 2019</t>
  </si>
  <si>
    <t>Registrations of New PC For Business Activity, Top Makes - September2019</t>
  </si>
  <si>
    <t>Volvo XC60</t>
  </si>
  <si>
    <t>Opel Insignia</t>
  </si>
  <si>
    <t>Rejestracje nowych samochodów osobowych na KLIENTÓW INDYWIDUALNYCH, ranking marek - Wrzesień2019</t>
  </si>
  <si>
    <t>Registrations of New PC For Indyvidual Customers, Top Makes - September2019</t>
  </si>
  <si>
    <t>Rejestracje nowych samochodów osobowych na KLIENTÓW INDYWIDUALNYCH, ranking modeli - Wrzesień 2019</t>
  </si>
  <si>
    <t>Registrations of New PC For Indyvidual Customers, Top Models - September 2019</t>
  </si>
  <si>
    <t>Skoda Karoq</t>
  </si>
  <si>
    <t>Mazda CX-3</t>
  </si>
  <si>
    <t>Rejestracje nowych samochodów dostawczych do 3,5T, ranking modeli - Wrzesień 2019</t>
  </si>
  <si>
    <t>Registrations of new LCV up to 3.5T, Top Models - Sierpień 2019</t>
  </si>
  <si>
    <t>Mercedes-Benz Sprinter</t>
  </si>
  <si>
    <t>Ford Transit Custom</t>
  </si>
  <si>
    <t>Fiat Fiorino</t>
  </si>
  <si>
    <t>Rejestracje nowych samochodów osobowych OGÓŁEM, ranking modeli - Wrzesień 2019</t>
  </si>
  <si>
    <t>Registrations of new PC, Top Models - September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</si>
</sst>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104775</xdr:rowOff>
    </xdr:from>
    <xdr:to>
      <xdr:col>5</xdr:col>
      <xdr:colOff>504825</xdr:colOff>
      <xdr:row>48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32460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5</xdr:col>
      <xdr:colOff>457200</xdr:colOff>
      <xdr:row>68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0298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28" sqref="G28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43741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1" t="s">
        <v>77</v>
      </c>
      <c r="C3" s="122"/>
      <c r="D3" s="122"/>
      <c r="E3" s="122"/>
      <c r="F3" s="122"/>
      <c r="G3" s="122"/>
      <c r="H3" s="123"/>
    </row>
    <row r="4" spans="2:8" ht="24.75" customHeight="1">
      <c r="B4" s="33"/>
      <c r="C4" s="111" t="s">
        <v>120</v>
      </c>
      <c r="D4" s="111" t="s">
        <v>121</v>
      </c>
      <c r="E4" s="34" t="s">
        <v>78</v>
      </c>
      <c r="F4" s="111" t="s">
        <v>122</v>
      </c>
      <c r="G4" s="111" t="s">
        <v>123</v>
      </c>
      <c r="H4" s="34" t="s">
        <v>78</v>
      </c>
    </row>
    <row r="5" spans="2:8" ht="24.75" customHeight="1">
      <c r="B5" s="35" t="s">
        <v>71</v>
      </c>
      <c r="C5" s="112">
        <v>35325</v>
      </c>
      <c r="D5" s="112">
        <v>27312</v>
      </c>
      <c r="E5" s="36">
        <v>0.2933875219683655</v>
      </c>
      <c r="F5" s="112">
        <v>410829</v>
      </c>
      <c r="G5" s="112">
        <v>403343</v>
      </c>
      <c r="H5" s="36">
        <v>0.018559885754804162</v>
      </c>
    </row>
    <row r="6" spans="2:8" ht="24.75" customHeight="1">
      <c r="B6" s="35" t="s">
        <v>72</v>
      </c>
      <c r="C6" s="112">
        <v>4166</v>
      </c>
      <c r="D6" s="112">
        <v>5312</v>
      </c>
      <c r="E6" s="36">
        <v>-0.21573795180722888</v>
      </c>
      <c r="F6" s="112">
        <v>51068</v>
      </c>
      <c r="G6" s="112">
        <v>48624</v>
      </c>
      <c r="H6" s="36">
        <v>0.050263244488318426</v>
      </c>
    </row>
    <row r="7" spans="2:8" ht="24.75" customHeight="1">
      <c r="B7" s="13" t="s">
        <v>73</v>
      </c>
      <c r="C7" s="11">
        <f>C6-C8</f>
        <v>4101</v>
      </c>
      <c r="D7" s="11">
        <f>D6-D8</f>
        <v>5233</v>
      </c>
      <c r="E7" s="12">
        <f>C7/D7-1</f>
        <v>-0.21631951079686607</v>
      </c>
      <c r="F7" s="11">
        <f>F6-F8</f>
        <v>49844</v>
      </c>
      <c r="G7" s="11">
        <f>G6-G8</f>
        <v>47652</v>
      </c>
      <c r="H7" s="12">
        <f>F7/G7-1</f>
        <v>0.04600016788382444</v>
      </c>
    </row>
    <row r="8" spans="2:8" ht="24.75" customHeight="1">
      <c r="B8" s="38" t="s">
        <v>74</v>
      </c>
      <c r="C8" s="11">
        <v>65</v>
      </c>
      <c r="D8" s="11">
        <v>79</v>
      </c>
      <c r="E8" s="37">
        <v>-0.17721518987341767</v>
      </c>
      <c r="F8" s="11">
        <v>1224</v>
      </c>
      <c r="G8" s="11">
        <v>972</v>
      </c>
      <c r="H8" s="37">
        <v>0.2592592592592593</v>
      </c>
    </row>
    <row r="9" spans="2:8" ht="15">
      <c r="B9" s="39" t="s">
        <v>75</v>
      </c>
      <c r="C9" s="113">
        <v>39491</v>
      </c>
      <c r="D9" s="113">
        <v>32624</v>
      </c>
      <c r="E9" s="40">
        <v>0.21048921039725355</v>
      </c>
      <c r="F9" s="113">
        <v>461897</v>
      </c>
      <c r="G9" s="113">
        <v>451967</v>
      </c>
      <c r="H9" s="40">
        <v>0.02197063059913673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B3:H3"/>
  </mergeCells>
  <conditionalFormatting sqref="E7 H7">
    <cfRule type="cellIs" priority="98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7">
      <selection activeCell="O74" sqref="O74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43741</v>
      </c>
    </row>
    <row r="2" spans="2:15" ht="14.25" customHeigh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124</v>
      </c>
      <c r="E5" s="146"/>
      <c r="F5" s="146"/>
      <c r="G5" s="146"/>
      <c r="H5" s="147"/>
      <c r="I5" s="146" t="s">
        <v>117</v>
      </c>
      <c r="J5" s="146"/>
      <c r="K5" s="145" t="s">
        <v>125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126</v>
      </c>
      <c r="E6" s="127"/>
      <c r="F6" s="127"/>
      <c r="G6" s="127"/>
      <c r="H6" s="128"/>
      <c r="I6" s="127" t="s">
        <v>118</v>
      </c>
      <c r="J6" s="127"/>
      <c r="K6" s="126" t="s">
        <v>127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128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20" t="s">
        <v>8</v>
      </c>
      <c r="E9" s="119" t="s">
        <v>2</v>
      </c>
      <c r="F9" s="116" t="s">
        <v>8</v>
      </c>
      <c r="G9" s="43" t="s">
        <v>2</v>
      </c>
      <c r="H9" s="137" t="s">
        <v>9</v>
      </c>
      <c r="I9" s="44" t="s">
        <v>8</v>
      </c>
      <c r="J9" s="141" t="s">
        <v>129</v>
      </c>
      <c r="K9" s="120" t="s">
        <v>8</v>
      </c>
      <c r="L9" s="42" t="s">
        <v>2</v>
      </c>
      <c r="M9" s="116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4406</v>
      </c>
      <c r="E11" s="58">
        <v>0.12472753007784855</v>
      </c>
      <c r="F11" s="57">
        <v>4231</v>
      </c>
      <c r="G11" s="59">
        <v>0.15491359109548916</v>
      </c>
      <c r="H11" s="60">
        <v>0.041361380288347904</v>
      </c>
      <c r="I11" s="61">
        <v>4843</v>
      </c>
      <c r="J11" s="62">
        <v>-0.09023332645054716</v>
      </c>
      <c r="K11" s="57">
        <v>49655</v>
      </c>
      <c r="L11" s="58">
        <v>0.12086537221082251</v>
      </c>
      <c r="M11" s="57">
        <v>51327</v>
      </c>
      <c r="N11" s="59">
        <v>0.1272539749047337</v>
      </c>
      <c r="O11" s="60">
        <v>-0.03257544762016096</v>
      </c>
    </row>
    <row r="12" spans="2:15" ht="14.25" customHeight="1">
      <c r="B12" s="63">
        <v>2</v>
      </c>
      <c r="C12" s="64" t="s">
        <v>21</v>
      </c>
      <c r="D12" s="65">
        <v>4375</v>
      </c>
      <c r="E12" s="66">
        <v>0.12384996461429583</v>
      </c>
      <c r="F12" s="65">
        <v>3032</v>
      </c>
      <c r="G12" s="67">
        <v>0.11101347393087288</v>
      </c>
      <c r="H12" s="68">
        <v>0.4429419525065963</v>
      </c>
      <c r="I12" s="69">
        <v>4603</v>
      </c>
      <c r="J12" s="70">
        <v>-0.04953291331740173</v>
      </c>
      <c r="K12" s="65">
        <v>45493</v>
      </c>
      <c r="L12" s="66">
        <v>0.1107346365519474</v>
      </c>
      <c r="M12" s="65">
        <v>43529</v>
      </c>
      <c r="N12" s="67">
        <v>0.10792055397019411</v>
      </c>
      <c r="O12" s="68">
        <v>0.045119345723540594</v>
      </c>
    </row>
    <row r="13" spans="2:15" ht="14.25" customHeight="1">
      <c r="B13" s="63">
        <v>3</v>
      </c>
      <c r="C13" s="64" t="s">
        <v>20</v>
      </c>
      <c r="D13" s="65">
        <v>2874</v>
      </c>
      <c r="E13" s="66">
        <v>0.0813588110403397</v>
      </c>
      <c r="F13" s="65">
        <v>1686</v>
      </c>
      <c r="G13" s="67">
        <v>0.0617311072056239</v>
      </c>
      <c r="H13" s="68">
        <v>0.7046263345195729</v>
      </c>
      <c r="I13" s="69">
        <v>5410</v>
      </c>
      <c r="J13" s="70">
        <v>-0.4687615526802218</v>
      </c>
      <c r="K13" s="65">
        <v>40435</v>
      </c>
      <c r="L13" s="66">
        <v>0.09842294482619289</v>
      </c>
      <c r="M13" s="65">
        <v>42058</v>
      </c>
      <c r="N13" s="67">
        <v>0.10427353394009566</v>
      </c>
      <c r="O13" s="68">
        <v>-0.038589566788720386</v>
      </c>
    </row>
    <row r="14" spans="2:15" ht="14.25" customHeight="1">
      <c r="B14" s="63">
        <v>4</v>
      </c>
      <c r="C14" s="64" t="s">
        <v>22</v>
      </c>
      <c r="D14" s="65">
        <v>2872</v>
      </c>
      <c r="E14" s="66">
        <v>0.08130219391365888</v>
      </c>
      <c r="F14" s="65">
        <v>1590</v>
      </c>
      <c r="G14" s="67">
        <v>0.058216168717047455</v>
      </c>
      <c r="H14" s="68">
        <v>0.8062893081761007</v>
      </c>
      <c r="I14" s="69">
        <v>3008</v>
      </c>
      <c r="J14" s="70">
        <v>-0.04521276595744683</v>
      </c>
      <c r="K14" s="65">
        <v>27306</v>
      </c>
      <c r="L14" s="66">
        <v>0.06646560977925123</v>
      </c>
      <c r="M14" s="65">
        <v>27051</v>
      </c>
      <c r="N14" s="67">
        <v>0.0670669876507092</v>
      </c>
      <c r="O14" s="68">
        <v>0.009426638571587098</v>
      </c>
    </row>
    <row r="15" spans="2:15" ht="14.25" customHeight="1">
      <c r="B15" s="71">
        <v>5</v>
      </c>
      <c r="C15" s="72" t="s">
        <v>31</v>
      </c>
      <c r="D15" s="73">
        <v>1650</v>
      </c>
      <c r="E15" s="74">
        <v>0.04670912951167728</v>
      </c>
      <c r="F15" s="73">
        <v>1820</v>
      </c>
      <c r="G15" s="75">
        <v>0.0666373755125952</v>
      </c>
      <c r="H15" s="76">
        <v>-0.09340659340659341</v>
      </c>
      <c r="I15" s="77">
        <v>3105</v>
      </c>
      <c r="J15" s="78">
        <v>-0.4685990338164251</v>
      </c>
      <c r="K15" s="73">
        <v>25240</v>
      </c>
      <c r="L15" s="74">
        <v>0.06143675349111188</v>
      </c>
      <c r="M15" s="73">
        <v>18442</v>
      </c>
      <c r="N15" s="75">
        <v>0.045722871104742116</v>
      </c>
      <c r="O15" s="76">
        <v>0.3686151176661967</v>
      </c>
    </row>
    <row r="16" spans="2:15" ht="14.25" customHeight="1">
      <c r="B16" s="55">
        <v>6</v>
      </c>
      <c r="C16" s="56" t="s">
        <v>24</v>
      </c>
      <c r="D16" s="57">
        <v>2309</v>
      </c>
      <c r="E16" s="58">
        <v>0.06536447275300779</v>
      </c>
      <c r="F16" s="57">
        <v>1672</v>
      </c>
      <c r="G16" s="59">
        <v>0.06121851200937317</v>
      </c>
      <c r="H16" s="60">
        <v>0.3809808612440191</v>
      </c>
      <c r="I16" s="61">
        <v>2430</v>
      </c>
      <c r="J16" s="62">
        <v>-0.0497942386831276</v>
      </c>
      <c r="K16" s="57">
        <v>21935</v>
      </c>
      <c r="L16" s="58">
        <v>0.05339204389174085</v>
      </c>
      <c r="M16" s="57">
        <v>18763</v>
      </c>
      <c r="N16" s="59">
        <v>0.04651871979927754</v>
      </c>
      <c r="O16" s="60">
        <v>0.16905612108937795</v>
      </c>
    </row>
    <row r="17" spans="2:15" ht="14.25" customHeight="1">
      <c r="B17" s="63">
        <v>7</v>
      </c>
      <c r="C17" s="64" t="s">
        <v>23</v>
      </c>
      <c r="D17" s="65">
        <v>2038</v>
      </c>
      <c r="E17" s="66">
        <v>0.05769285208775655</v>
      </c>
      <c r="F17" s="65">
        <v>1956</v>
      </c>
      <c r="G17" s="67">
        <v>0.07161687170474516</v>
      </c>
      <c r="H17" s="68">
        <v>0.04192229038854811</v>
      </c>
      <c r="I17" s="69">
        <v>2128</v>
      </c>
      <c r="J17" s="70">
        <v>-0.042293233082706716</v>
      </c>
      <c r="K17" s="65">
        <v>21675</v>
      </c>
      <c r="L17" s="66">
        <v>0.0527591771759053</v>
      </c>
      <c r="M17" s="65">
        <v>23858</v>
      </c>
      <c r="N17" s="67">
        <v>0.05915064845553288</v>
      </c>
      <c r="O17" s="68">
        <v>-0.09149970659736772</v>
      </c>
    </row>
    <row r="18" spans="2:15" ht="14.25" customHeight="1">
      <c r="B18" s="63">
        <v>8</v>
      </c>
      <c r="C18" s="64" t="s">
        <v>26</v>
      </c>
      <c r="D18" s="65">
        <v>1645</v>
      </c>
      <c r="E18" s="66">
        <v>0.04656758669497523</v>
      </c>
      <c r="F18" s="65">
        <v>1558</v>
      </c>
      <c r="G18" s="67">
        <v>0.05704452255418863</v>
      </c>
      <c r="H18" s="68">
        <v>0.055840821566110366</v>
      </c>
      <c r="I18" s="69">
        <v>2062</v>
      </c>
      <c r="J18" s="70">
        <v>-0.20223084384093115</v>
      </c>
      <c r="K18" s="65">
        <v>20397</v>
      </c>
      <c r="L18" s="66">
        <v>0.049648393857298294</v>
      </c>
      <c r="M18" s="65">
        <v>20593</v>
      </c>
      <c r="N18" s="67">
        <v>0.051055801141956104</v>
      </c>
      <c r="O18" s="68">
        <v>-0.00951779730976543</v>
      </c>
    </row>
    <row r="19" spans="2:15" ht="14.25" customHeight="1">
      <c r="B19" s="63">
        <v>9</v>
      </c>
      <c r="C19" s="64" t="s">
        <v>25</v>
      </c>
      <c r="D19" s="65">
        <v>1419</v>
      </c>
      <c r="E19" s="66">
        <v>0.04016985138004246</v>
      </c>
      <c r="F19" s="65">
        <v>1287</v>
      </c>
      <c r="G19" s="67">
        <v>0.04712214411247803</v>
      </c>
      <c r="H19" s="68">
        <v>0.10256410256410264</v>
      </c>
      <c r="I19" s="69">
        <v>1906</v>
      </c>
      <c r="J19" s="70">
        <v>-0.2555089192025184</v>
      </c>
      <c r="K19" s="65">
        <v>17917</v>
      </c>
      <c r="L19" s="66">
        <v>0.0436118190293285</v>
      </c>
      <c r="M19" s="65">
        <v>16718</v>
      </c>
      <c r="N19" s="67">
        <v>0.0414485933808198</v>
      </c>
      <c r="O19" s="68">
        <v>0.07171910515611923</v>
      </c>
    </row>
    <row r="20" spans="2:15" ht="14.25" customHeight="1">
      <c r="B20" s="71">
        <v>10</v>
      </c>
      <c r="C20" s="72" t="s">
        <v>18</v>
      </c>
      <c r="D20" s="73">
        <v>1577</v>
      </c>
      <c r="E20" s="74">
        <v>0.044642604387827314</v>
      </c>
      <c r="F20" s="73">
        <v>1063</v>
      </c>
      <c r="G20" s="75">
        <v>0.03892062097246631</v>
      </c>
      <c r="H20" s="76">
        <v>0.4835371589840076</v>
      </c>
      <c r="I20" s="77">
        <v>1335</v>
      </c>
      <c r="J20" s="78">
        <v>0.18127340823970028</v>
      </c>
      <c r="K20" s="73">
        <v>14522</v>
      </c>
      <c r="L20" s="74">
        <v>0.03534804018216825</v>
      </c>
      <c r="M20" s="73">
        <v>10784</v>
      </c>
      <c r="N20" s="75">
        <v>0.026736549289314553</v>
      </c>
      <c r="O20" s="76">
        <v>0.3466246290801187</v>
      </c>
    </row>
    <row r="21" spans="2:15" ht="14.25" customHeight="1">
      <c r="B21" s="55">
        <v>11</v>
      </c>
      <c r="C21" s="56" t="s">
        <v>34</v>
      </c>
      <c r="D21" s="57">
        <v>1646</v>
      </c>
      <c r="E21" s="58">
        <v>0.04659589525831564</v>
      </c>
      <c r="F21" s="57">
        <v>1063</v>
      </c>
      <c r="G21" s="59">
        <v>0.03892062097246631</v>
      </c>
      <c r="H21" s="60">
        <v>0.548447789275635</v>
      </c>
      <c r="I21" s="61">
        <v>1584</v>
      </c>
      <c r="J21" s="62">
        <v>0.039141414141414144</v>
      </c>
      <c r="K21" s="57">
        <v>14442</v>
      </c>
      <c r="L21" s="58">
        <v>0.03515331196191116</v>
      </c>
      <c r="M21" s="57">
        <v>13919</v>
      </c>
      <c r="N21" s="59">
        <v>0.0345090902780016</v>
      </c>
      <c r="O21" s="60">
        <v>0.03757453840074709</v>
      </c>
    </row>
    <row r="22" spans="2:15" ht="14.25" customHeight="1">
      <c r="B22" s="63">
        <v>12</v>
      </c>
      <c r="C22" s="64" t="s">
        <v>29</v>
      </c>
      <c r="D22" s="65">
        <v>952</v>
      </c>
      <c r="E22" s="66">
        <v>0.02694975230007077</v>
      </c>
      <c r="F22" s="65">
        <v>747</v>
      </c>
      <c r="G22" s="67">
        <v>0.0273506151142355</v>
      </c>
      <c r="H22" s="68">
        <v>0.27443105756358777</v>
      </c>
      <c r="I22" s="69">
        <v>1414</v>
      </c>
      <c r="J22" s="70">
        <v>-0.3267326732673267</v>
      </c>
      <c r="K22" s="65">
        <v>11755</v>
      </c>
      <c r="L22" s="66">
        <v>0.02861287786402615</v>
      </c>
      <c r="M22" s="65">
        <v>11952</v>
      </c>
      <c r="N22" s="67">
        <v>0.0296323476544777</v>
      </c>
      <c r="O22" s="68">
        <v>-0.016482597054886194</v>
      </c>
    </row>
    <row r="23" spans="2:15" ht="14.25" customHeight="1">
      <c r="B23" s="63">
        <v>13</v>
      </c>
      <c r="C23" s="64" t="s">
        <v>28</v>
      </c>
      <c r="D23" s="65">
        <v>754</v>
      </c>
      <c r="E23" s="66">
        <v>0.0213446567586695</v>
      </c>
      <c r="F23" s="65">
        <v>286</v>
      </c>
      <c r="G23" s="67">
        <v>0.010471587580550674</v>
      </c>
      <c r="H23" s="68">
        <v>1.6363636363636362</v>
      </c>
      <c r="I23" s="69">
        <v>962</v>
      </c>
      <c r="J23" s="70">
        <v>-0.21621621621621623</v>
      </c>
      <c r="K23" s="65">
        <v>10277</v>
      </c>
      <c r="L23" s="66">
        <v>0.025015273994776415</v>
      </c>
      <c r="M23" s="65">
        <v>10528</v>
      </c>
      <c r="N23" s="67">
        <v>0.026101853757224</v>
      </c>
      <c r="O23" s="68">
        <v>-0.02384118541033431</v>
      </c>
    </row>
    <row r="24" spans="2:15" ht="14.25" customHeight="1">
      <c r="B24" s="63">
        <v>14</v>
      </c>
      <c r="C24" s="64" t="s">
        <v>35</v>
      </c>
      <c r="D24" s="65">
        <v>738</v>
      </c>
      <c r="E24" s="66">
        <v>0.02089171974522293</v>
      </c>
      <c r="F24" s="65">
        <v>645</v>
      </c>
      <c r="G24" s="67">
        <v>0.023615992970123022</v>
      </c>
      <c r="H24" s="68">
        <v>0.1441860465116278</v>
      </c>
      <c r="I24" s="69">
        <v>1609</v>
      </c>
      <c r="J24" s="70">
        <v>-0.5413300186451212</v>
      </c>
      <c r="K24" s="65">
        <v>9977</v>
      </c>
      <c r="L24" s="66">
        <v>0.024285043168812328</v>
      </c>
      <c r="M24" s="65">
        <v>11550</v>
      </c>
      <c r="N24" s="67">
        <v>0.028635677326741757</v>
      </c>
      <c r="O24" s="68">
        <v>-0.1361904761904762</v>
      </c>
    </row>
    <row r="25" spans="2:15" ht="14.25" customHeight="1">
      <c r="B25" s="71">
        <v>15</v>
      </c>
      <c r="C25" s="72" t="s">
        <v>33</v>
      </c>
      <c r="D25" s="73">
        <v>304</v>
      </c>
      <c r="E25" s="74">
        <v>0.008605803255484785</v>
      </c>
      <c r="F25" s="73">
        <v>515</v>
      </c>
      <c r="G25" s="75">
        <v>0.01885618043350908</v>
      </c>
      <c r="H25" s="76">
        <v>-0.4097087378640777</v>
      </c>
      <c r="I25" s="77">
        <v>2570</v>
      </c>
      <c r="J25" s="78">
        <v>-0.8817120622568093</v>
      </c>
      <c r="K25" s="73">
        <v>9334</v>
      </c>
      <c r="L25" s="74">
        <v>0.02271991509849597</v>
      </c>
      <c r="M25" s="73">
        <v>6999</v>
      </c>
      <c r="N25" s="75">
        <v>0.017352476676178834</v>
      </c>
      <c r="O25" s="76">
        <v>0.3336190884412058</v>
      </c>
    </row>
    <row r="26" spans="2:15" ht="14.25" customHeight="1">
      <c r="B26" s="55">
        <v>16</v>
      </c>
      <c r="C26" s="56" t="s">
        <v>50</v>
      </c>
      <c r="D26" s="57">
        <v>971</v>
      </c>
      <c r="E26" s="58">
        <v>0.02748761500353857</v>
      </c>
      <c r="F26" s="57">
        <v>923</v>
      </c>
      <c r="G26" s="59">
        <v>0.03379466900995899</v>
      </c>
      <c r="H26" s="60">
        <v>0.052004333694474436</v>
      </c>
      <c r="I26" s="61">
        <v>761</v>
      </c>
      <c r="J26" s="62">
        <v>0.27595269382391585</v>
      </c>
      <c r="K26" s="57">
        <v>9306</v>
      </c>
      <c r="L26" s="58">
        <v>0.022651760221405987</v>
      </c>
      <c r="M26" s="57">
        <v>9066</v>
      </c>
      <c r="N26" s="59">
        <v>0.022477147241925607</v>
      </c>
      <c r="O26" s="60">
        <v>0.026472534745201948</v>
      </c>
    </row>
    <row r="27" spans="2:15" ht="14.25" customHeight="1">
      <c r="B27" s="63">
        <v>17</v>
      </c>
      <c r="C27" s="64" t="s">
        <v>56</v>
      </c>
      <c r="D27" s="65">
        <v>477</v>
      </c>
      <c r="E27" s="66">
        <v>0.013503184713375796</v>
      </c>
      <c r="F27" s="65">
        <v>308</v>
      </c>
      <c r="G27" s="67">
        <v>0.01127709431751611</v>
      </c>
      <c r="H27" s="68">
        <v>0.5487012987012987</v>
      </c>
      <c r="I27" s="69">
        <v>1719</v>
      </c>
      <c r="J27" s="70">
        <v>-0.7225130890052356</v>
      </c>
      <c r="K27" s="65">
        <v>9227</v>
      </c>
      <c r="L27" s="66">
        <v>0.02245946610390211</v>
      </c>
      <c r="M27" s="65">
        <v>10918</v>
      </c>
      <c r="N27" s="67">
        <v>0.027068772731893204</v>
      </c>
      <c r="O27" s="68">
        <v>-0.15488184649203152</v>
      </c>
    </row>
    <row r="28" spans="2:15" ht="14.25" customHeight="1">
      <c r="B28" s="63">
        <v>18</v>
      </c>
      <c r="C28" s="64" t="s">
        <v>30</v>
      </c>
      <c r="D28" s="65">
        <v>740</v>
      </c>
      <c r="E28" s="66">
        <v>0.020948336871903752</v>
      </c>
      <c r="F28" s="65">
        <v>364</v>
      </c>
      <c r="G28" s="67">
        <v>0.013327475102519038</v>
      </c>
      <c r="H28" s="68">
        <v>1.0329670329670328</v>
      </c>
      <c r="I28" s="69">
        <v>1135</v>
      </c>
      <c r="J28" s="70">
        <v>-0.3480176211453745</v>
      </c>
      <c r="K28" s="65">
        <v>8944</v>
      </c>
      <c r="L28" s="66">
        <v>0.021770615024742656</v>
      </c>
      <c r="M28" s="65">
        <v>8704</v>
      </c>
      <c r="N28" s="67">
        <v>0.021579648091078808</v>
      </c>
      <c r="O28" s="68">
        <v>0.02757352941176472</v>
      </c>
    </row>
    <row r="29" spans="2:16" ht="14.25" customHeight="1">
      <c r="B29" s="63">
        <v>19</v>
      </c>
      <c r="C29" s="64" t="s">
        <v>27</v>
      </c>
      <c r="D29" s="65">
        <v>529</v>
      </c>
      <c r="E29" s="66">
        <v>0.01497523000707714</v>
      </c>
      <c r="F29" s="65">
        <v>329</v>
      </c>
      <c r="G29" s="67">
        <v>0.012045987111892208</v>
      </c>
      <c r="H29" s="68">
        <v>0.6079027355623101</v>
      </c>
      <c r="I29" s="69">
        <v>1576</v>
      </c>
      <c r="J29" s="70">
        <v>-0.6643401015228426</v>
      </c>
      <c r="K29" s="65">
        <v>8871</v>
      </c>
      <c r="L29" s="66">
        <v>0.02159292552375806</v>
      </c>
      <c r="M29" s="65">
        <v>12677</v>
      </c>
      <c r="N29" s="67">
        <v>0.031429825235593525</v>
      </c>
      <c r="O29" s="68">
        <v>-0.300228760747811</v>
      </c>
      <c r="P29" s="54"/>
    </row>
    <row r="30" spans="2:16" ht="14.25" customHeight="1">
      <c r="B30" s="71">
        <v>20</v>
      </c>
      <c r="C30" s="72" t="s">
        <v>36</v>
      </c>
      <c r="D30" s="73">
        <v>1050</v>
      </c>
      <c r="E30" s="74">
        <v>0.029723991507430998</v>
      </c>
      <c r="F30" s="73">
        <v>794</v>
      </c>
      <c r="G30" s="75">
        <v>0.029071470415934386</v>
      </c>
      <c r="H30" s="76">
        <v>0.32241813602015124</v>
      </c>
      <c r="I30" s="77">
        <v>639</v>
      </c>
      <c r="J30" s="78">
        <v>0.6431924882629108</v>
      </c>
      <c r="K30" s="73">
        <v>8558</v>
      </c>
      <c r="L30" s="74">
        <v>0.020831051362002195</v>
      </c>
      <c r="M30" s="73">
        <v>8282</v>
      </c>
      <c r="N30" s="75">
        <v>0.020533392174898288</v>
      </c>
      <c r="O30" s="76">
        <v>0.03332528374788701</v>
      </c>
      <c r="P30" s="54"/>
    </row>
    <row r="31" spans="2:15" ht="14.25" customHeight="1">
      <c r="B31" s="163" t="s">
        <v>53</v>
      </c>
      <c r="C31" s="164"/>
      <c r="D31" s="26">
        <f>SUM(D11:D30)</f>
        <v>33326</v>
      </c>
      <c r="E31" s="4">
        <f>D31/D33</f>
        <v>0.9434111818825195</v>
      </c>
      <c r="F31" s="26">
        <f>SUM(F11:F30)</f>
        <v>25869</v>
      </c>
      <c r="G31" s="4">
        <f>F31/F33</f>
        <v>0.9471660808435852</v>
      </c>
      <c r="H31" s="7">
        <f>D31/F31-1</f>
        <v>0.28826007963199185</v>
      </c>
      <c r="I31" s="26">
        <f>SUM(I11:I30)</f>
        <v>44799</v>
      </c>
      <c r="J31" s="4">
        <f>D31/I31-1</f>
        <v>-0.25609946650594884</v>
      </c>
      <c r="K31" s="26">
        <f>SUM(K11:K30)</f>
        <v>385266</v>
      </c>
      <c r="L31" s="4">
        <f>K31/K33</f>
        <v>0.9377770313196001</v>
      </c>
      <c r="M31" s="26">
        <f>SUM(M11:M30)</f>
        <v>377718</v>
      </c>
      <c r="N31" s="4">
        <f>M31/M33</f>
        <v>0.9364684648053889</v>
      </c>
      <c r="O31" s="7">
        <f>K31/M31-1</f>
        <v>0.01998316204152295</v>
      </c>
    </row>
    <row r="32" spans="2:15" ht="14.25" customHeight="1">
      <c r="B32" s="163" t="s">
        <v>12</v>
      </c>
      <c r="C32" s="164"/>
      <c r="D32" s="3">
        <f>D33-SUM(D11:D30)</f>
        <v>1999</v>
      </c>
      <c r="E32" s="4">
        <f>D32/D33</f>
        <v>0.05658881811748054</v>
      </c>
      <c r="F32" s="5">
        <f>F33-SUM(F11:F30)</f>
        <v>1443</v>
      </c>
      <c r="G32" s="6">
        <f>F32/F33</f>
        <v>0.05283391915641476</v>
      </c>
      <c r="H32" s="7">
        <f>D32/F32-1</f>
        <v>0.3853083853083854</v>
      </c>
      <c r="I32" s="5">
        <f>I33-SUM(I11:I30)</f>
        <v>3308</v>
      </c>
      <c r="J32" s="8">
        <f>D32/I32-1</f>
        <v>-0.39570737605804107</v>
      </c>
      <c r="K32" s="3">
        <f>K33-SUM(K11:K30)</f>
        <v>25563</v>
      </c>
      <c r="L32" s="4">
        <f>K32/K33</f>
        <v>0.06222296868039987</v>
      </c>
      <c r="M32" s="3">
        <f>M33-SUM(M11:M30)</f>
        <v>25625</v>
      </c>
      <c r="N32" s="4">
        <f>M32/M33</f>
        <v>0.06353153519461104</v>
      </c>
      <c r="O32" s="7">
        <f>K32/M32-1</f>
        <v>-0.002419512195121931</v>
      </c>
    </row>
    <row r="33" spans="2:17" ht="14.25" customHeight="1">
      <c r="B33" s="155" t="s">
        <v>13</v>
      </c>
      <c r="C33" s="156"/>
      <c r="D33" s="50">
        <v>35325</v>
      </c>
      <c r="E33" s="79">
        <v>1</v>
      </c>
      <c r="F33" s="50">
        <v>27312</v>
      </c>
      <c r="G33" s="80">
        <v>1.0000000000000002</v>
      </c>
      <c r="H33" s="47">
        <v>0.2933875219683655</v>
      </c>
      <c r="I33" s="51">
        <v>48107</v>
      </c>
      <c r="J33" s="48">
        <v>-0.26569937846882985</v>
      </c>
      <c r="K33" s="50">
        <v>410829</v>
      </c>
      <c r="L33" s="79">
        <v>1</v>
      </c>
      <c r="M33" s="50">
        <v>403343</v>
      </c>
      <c r="N33" s="80">
        <v>1.0000000000000004</v>
      </c>
      <c r="O33" s="47">
        <v>0.018559885754804162</v>
      </c>
      <c r="P33" s="14"/>
      <c r="Q33" s="14"/>
    </row>
    <row r="34" ht="14.25" customHeight="1">
      <c r="B34" t="s">
        <v>108</v>
      </c>
    </row>
    <row r="35" ht="15">
      <c r="B35" s="9" t="s">
        <v>109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8" t="s">
        <v>152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21"/>
      <c r="N38" s="21"/>
      <c r="O38" s="158" t="s">
        <v>94</v>
      </c>
      <c r="P38" s="158"/>
      <c r="Q38" s="158"/>
      <c r="R38" s="158"/>
      <c r="S38" s="158"/>
      <c r="T38" s="158"/>
      <c r="U38" s="158"/>
      <c r="V38" s="158"/>
    </row>
    <row r="39" spans="2:22" ht="15">
      <c r="B39" s="159" t="s">
        <v>153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21"/>
      <c r="N39" s="21"/>
      <c r="O39" s="159" t="s">
        <v>95</v>
      </c>
      <c r="P39" s="159"/>
      <c r="Q39" s="159"/>
      <c r="R39" s="159"/>
      <c r="S39" s="159"/>
      <c r="T39" s="159"/>
      <c r="U39" s="159"/>
      <c r="V39" s="159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81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8" t="s">
        <v>0</v>
      </c>
      <c r="C41" s="148" t="s">
        <v>52</v>
      </c>
      <c r="D41" s="145" t="s">
        <v>124</v>
      </c>
      <c r="E41" s="146"/>
      <c r="F41" s="146"/>
      <c r="G41" s="146"/>
      <c r="H41" s="146"/>
      <c r="I41" s="147"/>
      <c r="J41" s="145" t="s">
        <v>117</v>
      </c>
      <c r="K41" s="146"/>
      <c r="L41" s="147"/>
      <c r="O41" s="148" t="s">
        <v>0</v>
      </c>
      <c r="P41" s="148" t="s">
        <v>52</v>
      </c>
      <c r="Q41" s="145" t="s">
        <v>125</v>
      </c>
      <c r="R41" s="146"/>
      <c r="S41" s="146"/>
      <c r="T41" s="146"/>
      <c r="U41" s="146"/>
      <c r="V41" s="147"/>
    </row>
    <row r="42" spans="2:22" ht="15" customHeight="1">
      <c r="B42" s="149"/>
      <c r="C42" s="149"/>
      <c r="D42" s="126" t="s">
        <v>126</v>
      </c>
      <c r="E42" s="127"/>
      <c r="F42" s="127"/>
      <c r="G42" s="127"/>
      <c r="H42" s="127"/>
      <c r="I42" s="128"/>
      <c r="J42" s="126" t="s">
        <v>118</v>
      </c>
      <c r="K42" s="127"/>
      <c r="L42" s="128"/>
      <c r="O42" s="149"/>
      <c r="P42" s="149"/>
      <c r="Q42" s="126" t="s">
        <v>127</v>
      </c>
      <c r="R42" s="127"/>
      <c r="S42" s="127"/>
      <c r="T42" s="127"/>
      <c r="U42" s="127"/>
      <c r="V42" s="128"/>
    </row>
    <row r="43" spans="2:22" ht="15" customHeight="1">
      <c r="B43" s="149"/>
      <c r="C43" s="149"/>
      <c r="D43" s="129">
        <v>2019</v>
      </c>
      <c r="E43" s="130"/>
      <c r="F43" s="133">
        <v>2018</v>
      </c>
      <c r="G43" s="130"/>
      <c r="H43" s="143" t="s">
        <v>5</v>
      </c>
      <c r="I43" s="152" t="s">
        <v>61</v>
      </c>
      <c r="J43" s="157">
        <v>2019</v>
      </c>
      <c r="K43" s="151" t="s">
        <v>128</v>
      </c>
      <c r="L43" s="152" t="s">
        <v>130</v>
      </c>
      <c r="O43" s="149"/>
      <c r="P43" s="149"/>
      <c r="Q43" s="129">
        <v>2019</v>
      </c>
      <c r="R43" s="130"/>
      <c r="S43" s="129">
        <v>2018</v>
      </c>
      <c r="T43" s="130"/>
      <c r="U43" s="143" t="s">
        <v>5</v>
      </c>
      <c r="V43" s="168" t="s">
        <v>67</v>
      </c>
    </row>
    <row r="44" spans="2:22" ht="15">
      <c r="B44" s="135" t="s">
        <v>6</v>
      </c>
      <c r="C44" s="135" t="s">
        <v>52</v>
      </c>
      <c r="D44" s="131"/>
      <c r="E44" s="132"/>
      <c r="F44" s="134"/>
      <c r="G44" s="132"/>
      <c r="H44" s="144"/>
      <c r="I44" s="151"/>
      <c r="J44" s="157"/>
      <c r="K44" s="151"/>
      <c r="L44" s="151"/>
      <c r="O44" s="135" t="s">
        <v>6</v>
      </c>
      <c r="P44" s="135" t="s">
        <v>52</v>
      </c>
      <c r="Q44" s="131"/>
      <c r="R44" s="132"/>
      <c r="S44" s="131"/>
      <c r="T44" s="132"/>
      <c r="U44" s="144"/>
      <c r="V44" s="169"/>
    </row>
    <row r="45" spans="2:22" ht="15" customHeight="1">
      <c r="B45" s="135"/>
      <c r="C45" s="135"/>
      <c r="D45" s="120" t="s">
        <v>8</v>
      </c>
      <c r="E45" s="83" t="s">
        <v>2</v>
      </c>
      <c r="F45" s="120" t="s">
        <v>8</v>
      </c>
      <c r="G45" s="83" t="s">
        <v>2</v>
      </c>
      <c r="H45" s="137" t="s">
        <v>9</v>
      </c>
      <c r="I45" s="137" t="s">
        <v>62</v>
      </c>
      <c r="J45" s="84" t="s">
        <v>8</v>
      </c>
      <c r="K45" s="153" t="s">
        <v>129</v>
      </c>
      <c r="L45" s="153" t="s">
        <v>131</v>
      </c>
      <c r="O45" s="135"/>
      <c r="P45" s="135"/>
      <c r="Q45" s="120" t="s">
        <v>8</v>
      </c>
      <c r="R45" s="83" t="s">
        <v>2</v>
      </c>
      <c r="S45" s="120" t="s">
        <v>8</v>
      </c>
      <c r="T45" s="83" t="s">
        <v>2</v>
      </c>
      <c r="U45" s="137" t="s">
        <v>9</v>
      </c>
      <c r="V45" s="170" t="s">
        <v>68</v>
      </c>
    </row>
    <row r="46" spans="2:22" ht="15" customHeight="1">
      <c r="B46" s="136"/>
      <c r="C46" s="136"/>
      <c r="D46" s="118" t="s">
        <v>10</v>
      </c>
      <c r="E46" s="46" t="s">
        <v>11</v>
      </c>
      <c r="F46" s="118" t="s">
        <v>10</v>
      </c>
      <c r="G46" s="46" t="s">
        <v>11</v>
      </c>
      <c r="H46" s="150"/>
      <c r="I46" s="150"/>
      <c r="J46" s="118" t="s">
        <v>10</v>
      </c>
      <c r="K46" s="154"/>
      <c r="L46" s="154"/>
      <c r="O46" s="136"/>
      <c r="P46" s="136"/>
      <c r="Q46" s="118" t="s">
        <v>10</v>
      </c>
      <c r="R46" s="46" t="s">
        <v>11</v>
      </c>
      <c r="S46" s="118" t="s">
        <v>10</v>
      </c>
      <c r="T46" s="46" t="s">
        <v>11</v>
      </c>
      <c r="U46" s="138"/>
      <c r="V46" s="171"/>
    </row>
    <row r="47" spans="2:22" ht="15">
      <c r="B47" s="55">
        <v>1</v>
      </c>
      <c r="C47" s="85" t="s">
        <v>64</v>
      </c>
      <c r="D47" s="57">
        <v>1745</v>
      </c>
      <c r="E47" s="62">
        <v>0.049398443029016276</v>
      </c>
      <c r="F47" s="57">
        <v>403</v>
      </c>
      <c r="G47" s="62">
        <v>0.014755418863503221</v>
      </c>
      <c r="H47" s="86">
        <v>3.3300248138957818</v>
      </c>
      <c r="I47" s="87">
        <v>15</v>
      </c>
      <c r="J47" s="57">
        <v>1818</v>
      </c>
      <c r="K47" s="88">
        <v>-0.04015401540154018</v>
      </c>
      <c r="L47" s="89">
        <v>0</v>
      </c>
      <c r="O47" s="55">
        <v>1</v>
      </c>
      <c r="P47" s="85" t="s">
        <v>39</v>
      </c>
      <c r="Q47" s="57">
        <v>15028</v>
      </c>
      <c r="R47" s="62">
        <v>0.03657969617529434</v>
      </c>
      <c r="S47" s="57">
        <v>16102</v>
      </c>
      <c r="T47" s="62">
        <v>0.03992135725672691</v>
      </c>
      <c r="U47" s="60">
        <v>-0.06669978884610606</v>
      </c>
      <c r="V47" s="89">
        <v>0</v>
      </c>
    </row>
    <row r="48" spans="2:22" ht="15" customHeight="1">
      <c r="B48" s="90">
        <v>2</v>
      </c>
      <c r="C48" s="91" t="s">
        <v>39</v>
      </c>
      <c r="D48" s="65">
        <v>1425</v>
      </c>
      <c r="E48" s="70">
        <v>0.040339702760084924</v>
      </c>
      <c r="F48" s="65">
        <v>1261</v>
      </c>
      <c r="G48" s="70">
        <v>0.04617018160515524</v>
      </c>
      <c r="H48" s="92">
        <v>0.13005551149881045</v>
      </c>
      <c r="I48" s="93">
        <v>0</v>
      </c>
      <c r="J48" s="65">
        <v>1458</v>
      </c>
      <c r="K48" s="94">
        <v>-0.02263374485596703</v>
      </c>
      <c r="L48" s="95">
        <v>2</v>
      </c>
      <c r="O48" s="90">
        <v>2</v>
      </c>
      <c r="P48" s="91" t="s">
        <v>64</v>
      </c>
      <c r="Q48" s="65">
        <v>13502</v>
      </c>
      <c r="R48" s="70">
        <v>0.03286525537389035</v>
      </c>
      <c r="S48" s="65">
        <v>6096</v>
      </c>
      <c r="T48" s="70">
        <v>0.015113687357906297</v>
      </c>
      <c r="U48" s="68">
        <v>1.2148950131233596</v>
      </c>
      <c r="V48" s="95">
        <v>12</v>
      </c>
    </row>
    <row r="49" spans="2:22" ht="15" customHeight="1">
      <c r="B49" s="90">
        <v>3</v>
      </c>
      <c r="C49" s="91" t="s">
        <v>49</v>
      </c>
      <c r="D49" s="65">
        <v>1018</v>
      </c>
      <c r="E49" s="70">
        <v>0.028818117480537864</v>
      </c>
      <c r="F49" s="65">
        <v>429</v>
      </c>
      <c r="G49" s="70">
        <v>0.01570738137082601</v>
      </c>
      <c r="H49" s="92">
        <v>1.3729603729603728</v>
      </c>
      <c r="I49" s="93">
        <v>11</v>
      </c>
      <c r="J49" s="65">
        <v>918</v>
      </c>
      <c r="K49" s="94">
        <v>0.10893246187363825</v>
      </c>
      <c r="L49" s="95">
        <v>7</v>
      </c>
      <c r="O49" s="90">
        <v>3</v>
      </c>
      <c r="P49" s="91" t="s">
        <v>42</v>
      </c>
      <c r="Q49" s="65">
        <v>13009</v>
      </c>
      <c r="R49" s="70">
        <v>0.03166524271655604</v>
      </c>
      <c r="S49" s="65">
        <v>14464</v>
      </c>
      <c r="T49" s="70">
        <v>0.035860297563116254</v>
      </c>
      <c r="U49" s="68">
        <v>-0.1005945796460177</v>
      </c>
      <c r="V49" s="95">
        <v>-1</v>
      </c>
    </row>
    <row r="50" spans="2:22" ht="15">
      <c r="B50" s="90">
        <v>4</v>
      </c>
      <c r="C50" s="91" t="s">
        <v>41</v>
      </c>
      <c r="D50" s="65">
        <v>996</v>
      </c>
      <c r="E50" s="70">
        <v>0.02819532908704883</v>
      </c>
      <c r="F50" s="65">
        <v>602</v>
      </c>
      <c r="G50" s="70">
        <v>0.02204159343878149</v>
      </c>
      <c r="H50" s="92">
        <v>0.654485049833887</v>
      </c>
      <c r="I50" s="93">
        <v>3</v>
      </c>
      <c r="J50" s="65">
        <v>1143</v>
      </c>
      <c r="K50" s="94">
        <v>-0.1286089238845144</v>
      </c>
      <c r="L50" s="95">
        <v>2</v>
      </c>
      <c r="O50" s="90">
        <v>4</v>
      </c>
      <c r="P50" s="91" t="s">
        <v>45</v>
      </c>
      <c r="Q50" s="65">
        <v>12173</v>
      </c>
      <c r="R50" s="70">
        <v>0.02963033281486945</v>
      </c>
      <c r="S50" s="65">
        <v>7240</v>
      </c>
      <c r="T50" s="70">
        <v>0.01794998301693596</v>
      </c>
      <c r="U50" s="68">
        <v>0.6813535911602211</v>
      </c>
      <c r="V50" s="95">
        <v>6</v>
      </c>
    </row>
    <row r="51" spans="2:22" ht="15" customHeight="1">
      <c r="B51" s="90">
        <v>5</v>
      </c>
      <c r="C51" s="96" t="s">
        <v>45</v>
      </c>
      <c r="D51" s="73">
        <v>991</v>
      </c>
      <c r="E51" s="78">
        <v>0.02805378627034678</v>
      </c>
      <c r="F51" s="73">
        <v>707</v>
      </c>
      <c r="G51" s="78">
        <v>0.02588605741066198</v>
      </c>
      <c r="H51" s="97">
        <v>0.4016973125884018</v>
      </c>
      <c r="I51" s="98">
        <v>0</v>
      </c>
      <c r="J51" s="73">
        <v>1731</v>
      </c>
      <c r="K51" s="99">
        <v>-0.42749855574812246</v>
      </c>
      <c r="L51" s="100">
        <v>-3</v>
      </c>
      <c r="O51" s="90">
        <v>5</v>
      </c>
      <c r="P51" s="96" t="s">
        <v>41</v>
      </c>
      <c r="Q51" s="73">
        <v>10433</v>
      </c>
      <c r="R51" s="78">
        <v>0.02539499402427774</v>
      </c>
      <c r="S51" s="73">
        <v>12248</v>
      </c>
      <c r="T51" s="78">
        <v>0.030366214363457406</v>
      </c>
      <c r="U51" s="76">
        <v>-0.14818745917700848</v>
      </c>
      <c r="V51" s="100">
        <v>-2</v>
      </c>
    </row>
    <row r="52" spans="2:22" ht="15">
      <c r="B52" s="101">
        <v>6</v>
      </c>
      <c r="C52" s="85" t="s">
        <v>42</v>
      </c>
      <c r="D52" s="57">
        <v>974</v>
      </c>
      <c r="E52" s="62">
        <v>0.027572540693559803</v>
      </c>
      <c r="F52" s="57">
        <v>1325</v>
      </c>
      <c r="G52" s="62">
        <v>0.04851347393087287</v>
      </c>
      <c r="H52" s="86">
        <v>-0.2649056603773585</v>
      </c>
      <c r="I52" s="87">
        <v>-5</v>
      </c>
      <c r="J52" s="57">
        <v>1274</v>
      </c>
      <c r="K52" s="88">
        <v>-0.23547880690737832</v>
      </c>
      <c r="L52" s="89">
        <v>-1</v>
      </c>
      <c r="O52" s="101">
        <v>6</v>
      </c>
      <c r="P52" s="85" t="s">
        <v>44</v>
      </c>
      <c r="Q52" s="57">
        <v>10123</v>
      </c>
      <c r="R52" s="62">
        <v>0.024640422170781516</v>
      </c>
      <c r="S52" s="57">
        <v>10624</v>
      </c>
      <c r="T52" s="62">
        <v>0.02633986458175796</v>
      </c>
      <c r="U52" s="60">
        <v>-0.04715737951807231</v>
      </c>
      <c r="V52" s="89">
        <v>-2</v>
      </c>
    </row>
    <row r="53" spans="2:22" ht="15">
      <c r="B53" s="90">
        <v>7</v>
      </c>
      <c r="C53" s="91" t="s">
        <v>46</v>
      </c>
      <c r="D53" s="65">
        <v>875</v>
      </c>
      <c r="E53" s="70">
        <v>0.024769992922859165</v>
      </c>
      <c r="F53" s="65">
        <v>770</v>
      </c>
      <c r="G53" s="70">
        <v>0.028192735793790277</v>
      </c>
      <c r="H53" s="92">
        <v>0.13636363636363646</v>
      </c>
      <c r="I53" s="93">
        <v>-4</v>
      </c>
      <c r="J53" s="65">
        <v>758</v>
      </c>
      <c r="K53" s="94">
        <v>0.15435356200527695</v>
      </c>
      <c r="L53" s="95">
        <v>5</v>
      </c>
      <c r="O53" s="90">
        <v>7</v>
      </c>
      <c r="P53" s="91" t="s">
        <v>46</v>
      </c>
      <c r="Q53" s="65">
        <v>9789</v>
      </c>
      <c r="R53" s="70">
        <v>0.023827431851208166</v>
      </c>
      <c r="S53" s="65">
        <v>10309</v>
      </c>
      <c r="T53" s="70">
        <v>0.02555889156375591</v>
      </c>
      <c r="U53" s="68">
        <v>-0.05044136191677173</v>
      </c>
      <c r="V53" s="95">
        <v>-2</v>
      </c>
    </row>
    <row r="54" spans="2:22" ht="15">
      <c r="B54" s="90">
        <v>8</v>
      </c>
      <c r="C54" s="91" t="s">
        <v>40</v>
      </c>
      <c r="D54" s="65">
        <v>707</v>
      </c>
      <c r="E54" s="70">
        <v>0.020014154281670204</v>
      </c>
      <c r="F54" s="65">
        <v>734</v>
      </c>
      <c r="G54" s="70">
        <v>0.026874633860574107</v>
      </c>
      <c r="H54" s="92">
        <v>-0.03678474114441421</v>
      </c>
      <c r="I54" s="93">
        <v>-4</v>
      </c>
      <c r="J54" s="65">
        <v>461</v>
      </c>
      <c r="K54" s="94">
        <v>0.5336225596529285</v>
      </c>
      <c r="L54" s="95">
        <v>19</v>
      </c>
      <c r="O54" s="90">
        <v>8</v>
      </c>
      <c r="P54" s="91" t="s">
        <v>49</v>
      </c>
      <c r="Q54" s="65">
        <v>6746</v>
      </c>
      <c r="R54" s="70">
        <v>0.01642045717317911</v>
      </c>
      <c r="S54" s="65">
        <v>4587</v>
      </c>
      <c r="T54" s="70">
        <v>0.011372454709763155</v>
      </c>
      <c r="U54" s="68">
        <v>0.47067800305210383</v>
      </c>
      <c r="V54" s="95">
        <v>13</v>
      </c>
    </row>
    <row r="55" spans="2:22" ht="15">
      <c r="B55" s="90">
        <v>9</v>
      </c>
      <c r="C55" s="91" t="s">
        <v>44</v>
      </c>
      <c r="D55" s="65">
        <v>681</v>
      </c>
      <c r="E55" s="70">
        <v>0.019278131634819534</v>
      </c>
      <c r="F55" s="65">
        <v>410</v>
      </c>
      <c r="G55" s="70">
        <v>0.015011716461628587</v>
      </c>
      <c r="H55" s="92">
        <v>0.6609756097560975</v>
      </c>
      <c r="I55" s="93">
        <v>6</v>
      </c>
      <c r="J55" s="65">
        <v>1642</v>
      </c>
      <c r="K55" s="94">
        <v>-0.5852618757612668</v>
      </c>
      <c r="L55" s="95">
        <v>-6</v>
      </c>
      <c r="O55" s="90">
        <v>9</v>
      </c>
      <c r="P55" s="91" t="s">
        <v>47</v>
      </c>
      <c r="Q55" s="65">
        <v>6691</v>
      </c>
      <c r="R55" s="70">
        <v>0.016286581521752358</v>
      </c>
      <c r="S55" s="65">
        <v>6162</v>
      </c>
      <c r="T55" s="70">
        <v>0.015277319799773394</v>
      </c>
      <c r="U55" s="68">
        <v>0.08584875040571238</v>
      </c>
      <c r="V55" s="95">
        <v>4</v>
      </c>
    </row>
    <row r="56" spans="2:22" ht="15">
      <c r="B56" s="102">
        <v>10</v>
      </c>
      <c r="C56" s="96" t="s">
        <v>55</v>
      </c>
      <c r="D56" s="73">
        <v>582</v>
      </c>
      <c r="E56" s="78">
        <v>0.016475583864118896</v>
      </c>
      <c r="F56" s="73">
        <v>552</v>
      </c>
      <c r="G56" s="78">
        <v>0.020210896309314587</v>
      </c>
      <c r="H56" s="97">
        <v>0.05434782608695654</v>
      </c>
      <c r="I56" s="98">
        <v>-2</v>
      </c>
      <c r="J56" s="73">
        <v>407</v>
      </c>
      <c r="K56" s="99">
        <v>0.4299754299754299</v>
      </c>
      <c r="L56" s="100">
        <v>18</v>
      </c>
      <c r="O56" s="102">
        <v>10</v>
      </c>
      <c r="P56" s="96" t="s">
        <v>70</v>
      </c>
      <c r="Q56" s="73">
        <v>6566</v>
      </c>
      <c r="R56" s="78">
        <v>0.015982318677600655</v>
      </c>
      <c r="S56" s="73">
        <v>6675</v>
      </c>
      <c r="T56" s="78">
        <v>0.01654919014337673</v>
      </c>
      <c r="U56" s="76">
        <v>-0.0163295880149813</v>
      </c>
      <c r="V56" s="100">
        <v>2</v>
      </c>
    </row>
    <row r="57" spans="2:22" ht="15">
      <c r="B57" s="101">
        <v>11</v>
      </c>
      <c r="C57" s="85" t="s">
        <v>119</v>
      </c>
      <c r="D57" s="57">
        <v>552</v>
      </c>
      <c r="E57" s="62">
        <v>0.015626326963906582</v>
      </c>
      <c r="F57" s="57">
        <v>213</v>
      </c>
      <c r="G57" s="62">
        <v>0.007798769771528998</v>
      </c>
      <c r="H57" s="86">
        <v>1.591549295774648</v>
      </c>
      <c r="I57" s="87">
        <v>25</v>
      </c>
      <c r="J57" s="57">
        <v>542</v>
      </c>
      <c r="K57" s="88">
        <v>0.01845018450184499</v>
      </c>
      <c r="L57" s="89">
        <v>8</v>
      </c>
      <c r="O57" s="101">
        <v>11</v>
      </c>
      <c r="P57" s="85" t="s">
        <v>40</v>
      </c>
      <c r="Q57" s="57">
        <v>6371</v>
      </c>
      <c r="R57" s="62">
        <v>0.015507668640723999</v>
      </c>
      <c r="S57" s="57">
        <v>8673</v>
      </c>
      <c r="T57" s="62">
        <v>0.02150279042898972</v>
      </c>
      <c r="U57" s="60">
        <v>-0.2654214228064107</v>
      </c>
      <c r="V57" s="89">
        <v>-4</v>
      </c>
    </row>
    <row r="58" spans="2:22" ht="15">
      <c r="B58" s="90">
        <v>12</v>
      </c>
      <c r="C58" s="91" t="s">
        <v>85</v>
      </c>
      <c r="D58" s="65">
        <v>536</v>
      </c>
      <c r="E58" s="70">
        <v>0.015173389950460013</v>
      </c>
      <c r="F58" s="65">
        <v>156</v>
      </c>
      <c r="G58" s="70">
        <v>0.0057117750439367315</v>
      </c>
      <c r="H58" s="92">
        <v>2.4358974358974357</v>
      </c>
      <c r="I58" s="93">
        <v>37</v>
      </c>
      <c r="J58" s="65">
        <v>766</v>
      </c>
      <c r="K58" s="94">
        <v>-0.30026109660574407</v>
      </c>
      <c r="L58" s="95">
        <v>-1</v>
      </c>
      <c r="O58" s="90">
        <v>12</v>
      </c>
      <c r="P58" s="91" t="s">
        <v>85</v>
      </c>
      <c r="Q58" s="65">
        <v>6078</v>
      </c>
      <c r="R58" s="70">
        <v>0.014794476534032408</v>
      </c>
      <c r="S58" s="65">
        <v>5128</v>
      </c>
      <c r="T58" s="70">
        <v>0.012713744877188893</v>
      </c>
      <c r="U58" s="68">
        <v>0.18525741029641196</v>
      </c>
      <c r="V58" s="95">
        <v>7</v>
      </c>
    </row>
    <row r="59" spans="2:22" ht="15">
      <c r="B59" s="90">
        <v>13</v>
      </c>
      <c r="C59" s="91" t="s">
        <v>101</v>
      </c>
      <c r="D59" s="65">
        <v>512</v>
      </c>
      <c r="E59" s="70">
        <v>0.014493984430290163</v>
      </c>
      <c r="F59" s="65">
        <v>371</v>
      </c>
      <c r="G59" s="70">
        <v>0.013583772700644406</v>
      </c>
      <c r="H59" s="92">
        <v>0.3800539083557952</v>
      </c>
      <c r="I59" s="93">
        <v>4</v>
      </c>
      <c r="J59" s="65">
        <v>607</v>
      </c>
      <c r="K59" s="94">
        <v>-0.15650741350906094</v>
      </c>
      <c r="L59" s="95">
        <v>1</v>
      </c>
      <c r="O59" s="90">
        <v>13</v>
      </c>
      <c r="P59" s="91" t="s">
        <v>48</v>
      </c>
      <c r="Q59" s="65">
        <v>5916</v>
      </c>
      <c r="R59" s="70">
        <v>0.014400151888011801</v>
      </c>
      <c r="S59" s="65">
        <v>9510</v>
      </c>
      <c r="T59" s="70">
        <v>0.02357794730539516</v>
      </c>
      <c r="U59" s="68">
        <v>-0.37791798107255525</v>
      </c>
      <c r="V59" s="95">
        <v>-7</v>
      </c>
    </row>
    <row r="60" spans="2:22" ht="15">
      <c r="B60" s="90">
        <v>14</v>
      </c>
      <c r="C60" s="91" t="s">
        <v>132</v>
      </c>
      <c r="D60" s="65">
        <v>508</v>
      </c>
      <c r="E60" s="70">
        <v>0.014380750176928522</v>
      </c>
      <c r="F60" s="65">
        <v>253</v>
      </c>
      <c r="G60" s="70">
        <v>0.00926332747510252</v>
      </c>
      <c r="H60" s="92">
        <v>1.007905138339921</v>
      </c>
      <c r="I60" s="93">
        <v>16</v>
      </c>
      <c r="J60" s="65">
        <v>307</v>
      </c>
      <c r="K60" s="94">
        <v>0.6547231270358307</v>
      </c>
      <c r="L60" s="95">
        <v>28</v>
      </c>
      <c r="O60" s="90">
        <v>14</v>
      </c>
      <c r="P60" s="91" t="s">
        <v>57</v>
      </c>
      <c r="Q60" s="65">
        <v>5657</v>
      </c>
      <c r="R60" s="70">
        <v>0.013769719274929471</v>
      </c>
      <c r="S60" s="65">
        <v>7392</v>
      </c>
      <c r="T60" s="70">
        <v>0.018326833489114725</v>
      </c>
      <c r="U60" s="68">
        <v>-0.23471320346320346</v>
      </c>
      <c r="V60" s="95">
        <v>-6</v>
      </c>
    </row>
    <row r="61" spans="2:22" ht="15">
      <c r="B61" s="102"/>
      <c r="C61" s="96" t="s">
        <v>70</v>
      </c>
      <c r="D61" s="73">
        <v>508</v>
      </c>
      <c r="E61" s="78">
        <v>0.014380750176928522</v>
      </c>
      <c r="F61" s="73">
        <v>96</v>
      </c>
      <c r="G61" s="78">
        <v>0.0035149384885764497</v>
      </c>
      <c r="H61" s="97">
        <v>4.291666666666667</v>
      </c>
      <c r="I61" s="98">
        <v>64</v>
      </c>
      <c r="J61" s="73">
        <v>586</v>
      </c>
      <c r="K61" s="99">
        <v>-0.13310580204778155</v>
      </c>
      <c r="L61" s="100">
        <v>1</v>
      </c>
      <c r="O61" s="102">
        <v>15</v>
      </c>
      <c r="P61" s="96" t="s">
        <v>66</v>
      </c>
      <c r="Q61" s="73">
        <v>5552</v>
      </c>
      <c r="R61" s="78">
        <v>0.013514138485842042</v>
      </c>
      <c r="S61" s="73">
        <v>5628</v>
      </c>
      <c r="T61" s="78">
        <v>0.013953384588303256</v>
      </c>
      <c r="U61" s="76">
        <v>-0.013503909026297056</v>
      </c>
      <c r="V61" s="100">
        <v>1</v>
      </c>
    </row>
    <row r="62" spans="2:22" ht="15">
      <c r="B62" s="101">
        <v>16</v>
      </c>
      <c r="C62" s="85" t="s">
        <v>47</v>
      </c>
      <c r="D62" s="57">
        <v>494</v>
      </c>
      <c r="E62" s="62">
        <v>0.013984430290162775</v>
      </c>
      <c r="F62" s="57">
        <v>471</v>
      </c>
      <c r="G62" s="62">
        <v>0.017245166959578208</v>
      </c>
      <c r="H62" s="86">
        <v>0.04883227176220806</v>
      </c>
      <c r="I62" s="87">
        <v>-6</v>
      </c>
      <c r="J62" s="57">
        <v>627</v>
      </c>
      <c r="K62" s="88">
        <v>-0.21212121212121215</v>
      </c>
      <c r="L62" s="89">
        <v>-3</v>
      </c>
      <c r="O62" s="101">
        <v>16</v>
      </c>
      <c r="P62" s="85" t="s">
        <v>81</v>
      </c>
      <c r="Q62" s="57">
        <v>5407</v>
      </c>
      <c r="R62" s="62">
        <v>0.013161193586626065</v>
      </c>
      <c r="S62" s="57">
        <v>4595</v>
      </c>
      <c r="T62" s="62">
        <v>0.011392288945140985</v>
      </c>
      <c r="U62" s="60">
        <v>0.1767138193688793</v>
      </c>
      <c r="V62" s="89">
        <v>4</v>
      </c>
    </row>
    <row r="63" spans="2:22" ht="15">
      <c r="B63" s="90">
        <v>17</v>
      </c>
      <c r="C63" s="91" t="s">
        <v>80</v>
      </c>
      <c r="D63" s="65">
        <v>481</v>
      </c>
      <c r="E63" s="70">
        <v>0.013616418966737438</v>
      </c>
      <c r="F63" s="65">
        <v>447</v>
      </c>
      <c r="G63" s="70">
        <v>0.016366432337434095</v>
      </c>
      <c r="H63" s="92">
        <v>0.07606263982102912</v>
      </c>
      <c r="I63" s="93">
        <v>-4</v>
      </c>
      <c r="J63" s="65">
        <v>471</v>
      </c>
      <c r="K63" s="94">
        <v>0.02123142250530785</v>
      </c>
      <c r="L63" s="95">
        <v>8</v>
      </c>
      <c r="O63" s="90">
        <v>17</v>
      </c>
      <c r="P63" s="91" t="s">
        <v>80</v>
      </c>
      <c r="Q63" s="65">
        <v>5403</v>
      </c>
      <c r="R63" s="70">
        <v>0.013151457175613212</v>
      </c>
      <c r="S63" s="65">
        <v>5474</v>
      </c>
      <c r="T63" s="70">
        <v>0.013571575557280032</v>
      </c>
      <c r="U63" s="68">
        <v>-0.012970405553525799</v>
      </c>
      <c r="V63" s="95">
        <v>0</v>
      </c>
    </row>
    <row r="64" spans="2:22" ht="15">
      <c r="B64" s="90">
        <v>18</v>
      </c>
      <c r="C64" s="91" t="s">
        <v>51</v>
      </c>
      <c r="D64" s="65">
        <v>444</v>
      </c>
      <c r="E64" s="70">
        <v>0.01256900212314225</v>
      </c>
      <c r="F64" s="65">
        <v>340</v>
      </c>
      <c r="G64" s="70">
        <v>0.012448740480374927</v>
      </c>
      <c r="H64" s="92">
        <v>0.3058823529411765</v>
      </c>
      <c r="I64" s="93">
        <v>0</v>
      </c>
      <c r="J64" s="65">
        <v>586</v>
      </c>
      <c r="K64" s="94">
        <v>-0.24232081911262804</v>
      </c>
      <c r="L64" s="95">
        <v>-3</v>
      </c>
      <c r="O64" s="90">
        <v>18</v>
      </c>
      <c r="P64" s="91" t="s">
        <v>54</v>
      </c>
      <c r="Q64" s="65">
        <v>5328</v>
      </c>
      <c r="R64" s="70">
        <v>0.01296889946912219</v>
      </c>
      <c r="S64" s="65">
        <v>7268</v>
      </c>
      <c r="T64" s="70">
        <v>0.018019402840758363</v>
      </c>
      <c r="U64" s="68">
        <v>-0.26692350027517886</v>
      </c>
      <c r="V64" s="95">
        <v>-9</v>
      </c>
    </row>
    <row r="65" spans="2:22" ht="15">
      <c r="B65" s="90">
        <v>19</v>
      </c>
      <c r="C65" s="91" t="s">
        <v>66</v>
      </c>
      <c r="D65" s="65">
        <v>439</v>
      </c>
      <c r="E65" s="70">
        <v>0.012427459306440198</v>
      </c>
      <c r="F65" s="65">
        <v>458</v>
      </c>
      <c r="G65" s="70">
        <v>0.016769185705916814</v>
      </c>
      <c r="H65" s="92">
        <v>-0.04148471615720528</v>
      </c>
      <c r="I65" s="93">
        <v>-7</v>
      </c>
      <c r="J65" s="65">
        <v>539</v>
      </c>
      <c r="K65" s="94">
        <v>-0.1855287569573284</v>
      </c>
      <c r="L65" s="95">
        <v>1</v>
      </c>
      <c r="O65" s="90">
        <v>19</v>
      </c>
      <c r="P65" s="91" t="s">
        <v>101</v>
      </c>
      <c r="Q65" s="65">
        <v>5290</v>
      </c>
      <c r="R65" s="70">
        <v>0.012876403564500071</v>
      </c>
      <c r="S65" s="65">
        <v>4473</v>
      </c>
      <c r="T65" s="70">
        <v>0.01108981685562908</v>
      </c>
      <c r="U65" s="68">
        <v>0.18265146434160529</v>
      </c>
      <c r="V65" s="95">
        <v>4</v>
      </c>
    </row>
    <row r="66" spans="2:22" ht="15">
      <c r="B66" s="102">
        <v>20</v>
      </c>
      <c r="C66" s="96" t="s">
        <v>133</v>
      </c>
      <c r="D66" s="73">
        <v>400</v>
      </c>
      <c r="E66" s="78">
        <v>0.01132342533616419</v>
      </c>
      <c r="F66" s="73">
        <v>226</v>
      </c>
      <c r="G66" s="78">
        <v>0.008274751025190392</v>
      </c>
      <c r="H66" s="97">
        <v>0.7699115044247788</v>
      </c>
      <c r="I66" s="98">
        <v>13</v>
      </c>
      <c r="J66" s="73">
        <v>303</v>
      </c>
      <c r="K66" s="99">
        <v>0.3201320132013201</v>
      </c>
      <c r="L66" s="100">
        <v>25</v>
      </c>
      <c r="O66" s="102">
        <v>20</v>
      </c>
      <c r="P66" s="96" t="s">
        <v>51</v>
      </c>
      <c r="Q66" s="73">
        <v>5239</v>
      </c>
      <c r="R66" s="78">
        <v>0.012752264324086177</v>
      </c>
      <c r="S66" s="73">
        <v>4419</v>
      </c>
      <c r="T66" s="78">
        <v>0.010955935766828729</v>
      </c>
      <c r="U66" s="76">
        <v>0.18556234442181485</v>
      </c>
      <c r="V66" s="100">
        <v>4</v>
      </c>
    </row>
    <row r="67" spans="2:22" ht="15">
      <c r="B67" s="163" t="s">
        <v>53</v>
      </c>
      <c r="C67" s="164"/>
      <c r="D67" s="26">
        <f>SUM(D47:D66)</f>
        <v>14868</v>
      </c>
      <c r="E67" s="6">
        <f>D67/D69</f>
        <v>0.42089171974522294</v>
      </c>
      <c r="F67" s="26">
        <f>SUM(F47:F66)</f>
        <v>10224</v>
      </c>
      <c r="G67" s="6">
        <f>F67/F69</f>
        <v>0.37434094903339193</v>
      </c>
      <c r="H67" s="17">
        <f>D67/F67-1</f>
        <v>0.454225352112676</v>
      </c>
      <c r="I67" s="25"/>
      <c r="J67" s="26">
        <f>SUM(J47:J66)</f>
        <v>16944</v>
      </c>
      <c r="K67" s="18">
        <f>E67/J67-1</f>
        <v>-0.9999751598371255</v>
      </c>
      <c r="L67" s="19"/>
      <c r="O67" s="163" t="s">
        <v>53</v>
      </c>
      <c r="P67" s="164"/>
      <c r="Q67" s="26">
        <f>SUM(Q47:Q66)</f>
        <v>160301</v>
      </c>
      <c r="R67" s="6">
        <f>Q67/Q69</f>
        <v>0.39018910544289714</v>
      </c>
      <c r="S67" s="26">
        <f>SUM(S47:S66)</f>
        <v>157067</v>
      </c>
      <c r="T67" s="6">
        <f>S67/S69</f>
        <v>0.3894129810111989</v>
      </c>
      <c r="U67" s="17">
        <f>Q67/S67-1</f>
        <v>0.02058993932525599</v>
      </c>
      <c r="V67" s="27"/>
    </row>
    <row r="68" spans="2:22" ht="15">
      <c r="B68" s="163" t="s">
        <v>12</v>
      </c>
      <c r="C68" s="164"/>
      <c r="D68" s="26">
        <f>D69-SUM(D47:D66)</f>
        <v>20457</v>
      </c>
      <c r="E68" s="6">
        <f>D68/D69</f>
        <v>0.5791082802547771</v>
      </c>
      <c r="F68" s="26">
        <f>F69-SUM(F47:F66)</f>
        <v>17088</v>
      </c>
      <c r="G68" s="6">
        <f>F68/F69</f>
        <v>0.6256590509666081</v>
      </c>
      <c r="H68" s="17">
        <f>D68/F68-1</f>
        <v>0.1971558988764044</v>
      </c>
      <c r="I68" s="3"/>
      <c r="J68" s="26">
        <f>J69-SUM(J47:J66)</f>
        <v>31163</v>
      </c>
      <c r="K68" s="18">
        <f>E68/J68-1</f>
        <v>-0.9999814167994013</v>
      </c>
      <c r="L68" s="19"/>
      <c r="O68" s="163" t="s">
        <v>12</v>
      </c>
      <c r="P68" s="164"/>
      <c r="Q68" s="26">
        <f>Q69-SUM(Q47:Q66)</f>
        <v>250528</v>
      </c>
      <c r="R68" s="6">
        <f>Q68/Q69</f>
        <v>0.6098108945571028</v>
      </c>
      <c r="S68" s="26">
        <f>S69-SUM(S47:S66)</f>
        <v>246276</v>
      </c>
      <c r="T68" s="6">
        <f>S68/S69</f>
        <v>0.6105870189888011</v>
      </c>
      <c r="U68" s="17">
        <f>Q68/S68-1</f>
        <v>0.017265182153356484</v>
      </c>
      <c r="V68" s="28"/>
    </row>
    <row r="69" spans="2:22" ht="15">
      <c r="B69" s="155" t="s">
        <v>38</v>
      </c>
      <c r="C69" s="156"/>
      <c r="D69" s="24">
        <v>35325</v>
      </c>
      <c r="E69" s="103">
        <v>1</v>
      </c>
      <c r="F69" s="24">
        <v>27312</v>
      </c>
      <c r="G69" s="103">
        <v>1</v>
      </c>
      <c r="H69" s="20">
        <v>0.2933875219683655</v>
      </c>
      <c r="I69" s="20"/>
      <c r="J69" s="24">
        <v>48107</v>
      </c>
      <c r="K69" s="49">
        <v>-0.26569937846882985</v>
      </c>
      <c r="L69" s="104"/>
      <c r="M69" s="14"/>
      <c r="O69" s="155" t="s">
        <v>38</v>
      </c>
      <c r="P69" s="156"/>
      <c r="Q69" s="24">
        <v>410829</v>
      </c>
      <c r="R69" s="103">
        <v>1</v>
      </c>
      <c r="S69" s="24">
        <v>403343</v>
      </c>
      <c r="T69" s="103">
        <v>1</v>
      </c>
      <c r="U69" s="29">
        <v>0.018559885754804162</v>
      </c>
      <c r="V69" s="104"/>
    </row>
    <row r="70" spans="2:15" ht="15">
      <c r="B70" t="s">
        <v>108</v>
      </c>
      <c r="O70" t="s">
        <v>108</v>
      </c>
    </row>
    <row r="71" spans="2:15" ht="15">
      <c r="B71" s="9" t="s">
        <v>110</v>
      </c>
      <c r="O71" s="9" t="s">
        <v>110</v>
      </c>
    </row>
  </sheetData>
  <sheetProtection/>
  <mergeCells count="67"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498" dxfId="146" operator="lessThan">
      <formula>0</formula>
    </cfRule>
  </conditionalFormatting>
  <conditionalFormatting sqref="H31 O31">
    <cfRule type="cellIs" priority="1458" dxfId="146" operator="lessThan">
      <formula>0</formula>
    </cfRule>
  </conditionalFormatting>
  <conditionalFormatting sqref="K68">
    <cfRule type="cellIs" priority="634" dxfId="146" operator="lessThan">
      <formula>0</formula>
    </cfRule>
  </conditionalFormatting>
  <conditionalFormatting sqref="H68 J68">
    <cfRule type="cellIs" priority="635" dxfId="146" operator="lessThan">
      <formula>0</formula>
    </cfRule>
  </conditionalFormatting>
  <conditionalFormatting sqref="K67">
    <cfRule type="cellIs" priority="632" dxfId="146" operator="lessThan">
      <formula>0</formula>
    </cfRule>
  </conditionalFormatting>
  <conditionalFormatting sqref="H67 J67">
    <cfRule type="cellIs" priority="633" dxfId="146" operator="lessThan">
      <formula>0</formula>
    </cfRule>
  </conditionalFormatting>
  <conditionalFormatting sqref="L68">
    <cfRule type="cellIs" priority="630" dxfId="146" operator="lessThan">
      <formula>0</formula>
    </cfRule>
  </conditionalFormatting>
  <conditionalFormatting sqref="K68">
    <cfRule type="cellIs" priority="631" dxfId="146" operator="lessThan">
      <formula>0</formula>
    </cfRule>
  </conditionalFormatting>
  <conditionalFormatting sqref="L67">
    <cfRule type="cellIs" priority="628" dxfId="146" operator="lessThan">
      <formula>0</formula>
    </cfRule>
  </conditionalFormatting>
  <conditionalFormatting sqref="K67">
    <cfRule type="cellIs" priority="629" dxfId="146" operator="lessThan">
      <formula>0</formula>
    </cfRule>
  </conditionalFormatting>
  <conditionalFormatting sqref="V67">
    <cfRule type="cellIs" priority="625" dxfId="146" operator="lessThan">
      <formula>0</formula>
    </cfRule>
    <cfRule type="cellIs" priority="626" dxfId="147" operator="equal">
      <formula>0</formula>
    </cfRule>
    <cfRule type="cellIs" priority="627" dxfId="148" operator="greaterThan">
      <formula>0</formula>
    </cfRule>
  </conditionalFormatting>
  <conditionalFormatting sqref="V68">
    <cfRule type="cellIs" priority="624" dxfId="146" operator="lessThan">
      <formula>0</formula>
    </cfRule>
  </conditionalFormatting>
  <conditionalFormatting sqref="U68">
    <cfRule type="cellIs" priority="623" dxfId="146" operator="lessThan">
      <formula>0</formula>
    </cfRule>
  </conditionalFormatting>
  <conditionalFormatting sqref="U67">
    <cfRule type="cellIs" priority="62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22">
      <selection activeCell="L73" sqref="L73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43741</v>
      </c>
    </row>
    <row r="2" spans="1:21" ht="14.25" customHeight="1">
      <c r="A2" s="158" t="s">
        <v>134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4"/>
      <c r="M2" s="21"/>
      <c r="N2" s="158" t="s">
        <v>96</v>
      </c>
      <c r="O2" s="158"/>
      <c r="P2" s="158"/>
      <c r="Q2" s="158"/>
      <c r="R2" s="158"/>
      <c r="S2" s="158"/>
      <c r="T2" s="158"/>
      <c r="U2" s="158"/>
    </row>
    <row r="3" spans="1:21" ht="14.25" customHeight="1">
      <c r="A3" s="159" t="s">
        <v>138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  <c r="M3" s="21"/>
      <c r="N3" s="159" t="s">
        <v>97</v>
      </c>
      <c r="O3" s="159"/>
      <c r="P3" s="159"/>
      <c r="Q3" s="159"/>
      <c r="R3" s="159"/>
      <c r="S3" s="159"/>
      <c r="T3" s="159"/>
      <c r="U3" s="15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81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8" t="s">
        <v>0</v>
      </c>
      <c r="B5" s="148" t="s">
        <v>1</v>
      </c>
      <c r="C5" s="145" t="s">
        <v>124</v>
      </c>
      <c r="D5" s="146"/>
      <c r="E5" s="146"/>
      <c r="F5" s="146"/>
      <c r="G5" s="146"/>
      <c r="H5" s="147"/>
      <c r="I5" s="145" t="s">
        <v>117</v>
      </c>
      <c r="J5" s="146"/>
      <c r="K5" s="147"/>
      <c r="L5" s="14"/>
      <c r="M5" s="14"/>
      <c r="N5" s="148" t="s">
        <v>0</v>
      </c>
      <c r="O5" s="148" t="s">
        <v>1</v>
      </c>
      <c r="P5" s="145" t="s">
        <v>125</v>
      </c>
      <c r="Q5" s="146"/>
      <c r="R5" s="146"/>
      <c r="S5" s="146"/>
      <c r="T5" s="146"/>
      <c r="U5" s="147"/>
    </row>
    <row r="6" spans="1:21" ht="14.25" customHeight="1">
      <c r="A6" s="149"/>
      <c r="B6" s="149"/>
      <c r="C6" s="172" t="s">
        <v>126</v>
      </c>
      <c r="D6" s="173"/>
      <c r="E6" s="173"/>
      <c r="F6" s="173"/>
      <c r="G6" s="173"/>
      <c r="H6" s="174"/>
      <c r="I6" s="126" t="s">
        <v>118</v>
      </c>
      <c r="J6" s="127"/>
      <c r="K6" s="128"/>
      <c r="L6" s="14"/>
      <c r="M6" s="14"/>
      <c r="N6" s="149"/>
      <c r="O6" s="149"/>
      <c r="P6" s="126" t="s">
        <v>127</v>
      </c>
      <c r="Q6" s="127"/>
      <c r="R6" s="127"/>
      <c r="S6" s="127"/>
      <c r="T6" s="127"/>
      <c r="U6" s="128"/>
    </row>
    <row r="7" spans="1:21" ht="14.25" customHeight="1">
      <c r="A7" s="149"/>
      <c r="B7" s="149"/>
      <c r="C7" s="129">
        <v>2019</v>
      </c>
      <c r="D7" s="130"/>
      <c r="E7" s="133">
        <v>2018</v>
      </c>
      <c r="F7" s="130"/>
      <c r="G7" s="143" t="s">
        <v>5</v>
      </c>
      <c r="H7" s="152" t="s">
        <v>61</v>
      </c>
      <c r="I7" s="157">
        <v>2019</v>
      </c>
      <c r="J7" s="151" t="s">
        <v>128</v>
      </c>
      <c r="K7" s="152" t="s">
        <v>130</v>
      </c>
      <c r="L7" s="14"/>
      <c r="M7" s="14"/>
      <c r="N7" s="149"/>
      <c r="O7" s="149"/>
      <c r="P7" s="167">
        <v>2019</v>
      </c>
      <c r="Q7" s="175"/>
      <c r="R7" s="176">
        <v>2018</v>
      </c>
      <c r="S7" s="175"/>
      <c r="T7" s="144" t="s">
        <v>5</v>
      </c>
      <c r="U7" s="168" t="s">
        <v>67</v>
      </c>
    </row>
    <row r="8" spans="1:21" ht="14.25" customHeight="1">
      <c r="A8" s="135" t="s">
        <v>6</v>
      </c>
      <c r="B8" s="135" t="s">
        <v>7</v>
      </c>
      <c r="C8" s="131"/>
      <c r="D8" s="132"/>
      <c r="E8" s="134"/>
      <c r="F8" s="132"/>
      <c r="G8" s="144"/>
      <c r="H8" s="151"/>
      <c r="I8" s="157"/>
      <c r="J8" s="151"/>
      <c r="K8" s="151"/>
      <c r="L8" s="14"/>
      <c r="M8" s="14"/>
      <c r="N8" s="135" t="s">
        <v>6</v>
      </c>
      <c r="O8" s="135" t="s">
        <v>7</v>
      </c>
      <c r="P8" s="131"/>
      <c r="Q8" s="132"/>
      <c r="R8" s="134"/>
      <c r="S8" s="132"/>
      <c r="T8" s="144"/>
      <c r="U8" s="169"/>
    </row>
    <row r="9" spans="1:21" ht="14.25" customHeight="1">
      <c r="A9" s="135"/>
      <c r="B9" s="135"/>
      <c r="C9" s="120" t="s">
        <v>8</v>
      </c>
      <c r="D9" s="83" t="s">
        <v>2</v>
      </c>
      <c r="E9" s="120" t="s">
        <v>8</v>
      </c>
      <c r="F9" s="83" t="s">
        <v>2</v>
      </c>
      <c r="G9" s="137" t="s">
        <v>9</v>
      </c>
      <c r="H9" s="137" t="s">
        <v>62</v>
      </c>
      <c r="I9" s="84" t="s">
        <v>8</v>
      </c>
      <c r="J9" s="153" t="s">
        <v>129</v>
      </c>
      <c r="K9" s="153" t="s">
        <v>131</v>
      </c>
      <c r="L9" s="14"/>
      <c r="M9" s="14"/>
      <c r="N9" s="135"/>
      <c r="O9" s="135"/>
      <c r="P9" s="115" t="s">
        <v>8</v>
      </c>
      <c r="Q9" s="83" t="s">
        <v>2</v>
      </c>
      <c r="R9" s="115" t="s">
        <v>8</v>
      </c>
      <c r="S9" s="83" t="s">
        <v>2</v>
      </c>
      <c r="T9" s="137" t="s">
        <v>9</v>
      </c>
      <c r="U9" s="170" t="s">
        <v>68</v>
      </c>
    </row>
    <row r="10" spans="1:21" ht="14.25" customHeight="1">
      <c r="A10" s="136"/>
      <c r="B10" s="136"/>
      <c r="C10" s="118" t="s">
        <v>10</v>
      </c>
      <c r="D10" s="46" t="s">
        <v>11</v>
      </c>
      <c r="E10" s="118" t="s">
        <v>10</v>
      </c>
      <c r="F10" s="46" t="s">
        <v>11</v>
      </c>
      <c r="G10" s="150"/>
      <c r="H10" s="150"/>
      <c r="I10" s="118" t="s">
        <v>10</v>
      </c>
      <c r="J10" s="154"/>
      <c r="K10" s="154"/>
      <c r="L10" s="14"/>
      <c r="M10" s="14"/>
      <c r="N10" s="136"/>
      <c r="O10" s="136"/>
      <c r="P10" s="114" t="s">
        <v>10</v>
      </c>
      <c r="Q10" s="46" t="s">
        <v>11</v>
      </c>
      <c r="R10" s="114" t="s">
        <v>10</v>
      </c>
      <c r="S10" s="46" t="s">
        <v>11</v>
      </c>
      <c r="T10" s="138"/>
      <c r="U10" s="171"/>
    </row>
    <row r="11" spans="1:21" ht="14.25" customHeight="1">
      <c r="A11" s="55">
        <v>1</v>
      </c>
      <c r="B11" s="85" t="s">
        <v>19</v>
      </c>
      <c r="C11" s="57">
        <v>3245</v>
      </c>
      <c r="D11" s="59">
        <v>0.12391644709206859</v>
      </c>
      <c r="E11" s="57">
        <v>3234</v>
      </c>
      <c r="F11" s="59">
        <v>0.15922406577716508</v>
      </c>
      <c r="G11" s="105">
        <v>0.00340136054421758</v>
      </c>
      <c r="H11" s="87">
        <v>0</v>
      </c>
      <c r="I11" s="57">
        <v>3745</v>
      </c>
      <c r="J11" s="58">
        <v>-0.13351134846461954</v>
      </c>
      <c r="K11" s="89">
        <v>1</v>
      </c>
      <c r="L11" s="14"/>
      <c r="M11" s="14"/>
      <c r="N11" s="55">
        <v>1</v>
      </c>
      <c r="O11" s="85" t="s">
        <v>19</v>
      </c>
      <c r="P11" s="57">
        <v>35857</v>
      </c>
      <c r="Q11" s="59">
        <v>0.12453979632948499</v>
      </c>
      <c r="R11" s="57">
        <v>37846</v>
      </c>
      <c r="S11" s="59">
        <v>0.13083097685930986</v>
      </c>
      <c r="T11" s="108">
        <v>-0.05255509168736461</v>
      </c>
      <c r="U11" s="89">
        <v>0</v>
      </c>
    </row>
    <row r="12" spans="1:21" ht="14.25" customHeight="1">
      <c r="A12" s="90">
        <v>2</v>
      </c>
      <c r="B12" s="91" t="s">
        <v>21</v>
      </c>
      <c r="C12" s="65">
        <v>3067</v>
      </c>
      <c r="D12" s="67">
        <v>0.1171191812731508</v>
      </c>
      <c r="E12" s="65">
        <v>2350</v>
      </c>
      <c r="F12" s="67">
        <v>0.11570085175520654</v>
      </c>
      <c r="G12" s="106">
        <v>0.3051063829787235</v>
      </c>
      <c r="H12" s="93">
        <v>0</v>
      </c>
      <c r="I12" s="65">
        <v>3164</v>
      </c>
      <c r="J12" s="66">
        <v>-0.030657395701643497</v>
      </c>
      <c r="K12" s="95">
        <v>1</v>
      </c>
      <c r="L12" s="14"/>
      <c r="M12" s="14"/>
      <c r="N12" s="90">
        <v>2</v>
      </c>
      <c r="O12" s="91" t="s">
        <v>20</v>
      </c>
      <c r="P12" s="65">
        <v>32762</v>
      </c>
      <c r="Q12" s="67">
        <v>0.11379013323330416</v>
      </c>
      <c r="R12" s="65">
        <v>34144</v>
      </c>
      <c r="S12" s="67">
        <v>0.11803342160028209</v>
      </c>
      <c r="T12" s="109">
        <v>-0.04047563261480791</v>
      </c>
      <c r="U12" s="95">
        <v>0</v>
      </c>
    </row>
    <row r="13" spans="1:21" ht="14.25" customHeight="1">
      <c r="A13" s="63">
        <v>3</v>
      </c>
      <c r="B13" s="91" t="s">
        <v>22</v>
      </c>
      <c r="C13" s="65">
        <v>2442</v>
      </c>
      <c r="D13" s="67">
        <v>0.09325237713369229</v>
      </c>
      <c r="E13" s="65">
        <v>1128</v>
      </c>
      <c r="F13" s="67">
        <v>0.055536408842499135</v>
      </c>
      <c r="G13" s="106">
        <v>1.1648936170212765</v>
      </c>
      <c r="H13" s="93">
        <v>3</v>
      </c>
      <c r="I13" s="65">
        <v>2495</v>
      </c>
      <c r="J13" s="66">
        <v>-0.021242484969939857</v>
      </c>
      <c r="K13" s="95">
        <v>1</v>
      </c>
      <c r="L13" s="14"/>
      <c r="M13" s="14"/>
      <c r="N13" s="63">
        <v>3</v>
      </c>
      <c r="O13" s="91" t="s">
        <v>21</v>
      </c>
      <c r="P13" s="65">
        <v>28343</v>
      </c>
      <c r="Q13" s="67">
        <v>0.09844190666722238</v>
      </c>
      <c r="R13" s="65">
        <v>28549</v>
      </c>
      <c r="S13" s="67">
        <v>0.09869189764721337</v>
      </c>
      <c r="T13" s="109">
        <v>-0.00721566429647269</v>
      </c>
      <c r="U13" s="95">
        <v>0</v>
      </c>
    </row>
    <row r="14" spans="1:21" ht="14.25" customHeight="1">
      <c r="A14" s="63">
        <v>4</v>
      </c>
      <c r="B14" s="91" t="s">
        <v>20</v>
      </c>
      <c r="C14" s="65">
        <v>2270</v>
      </c>
      <c r="D14" s="67">
        <v>0.0866842326345133</v>
      </c>
      <c r="E14" s="65">
        <v>1428</v>
      </c>
      <c r="F14" s="67">
        <v>0.0703067303431638</v>
      </c>
      <c r="G14" s="106">
        <v>0.5896358543417366</v>
      </c>
      <c r="H14" s="93">
        <v>0</v>
      </c>
      <c r="I14" s="65">
        <v>4654</v>
      </c>
      <c r="J14" s="66">
        <v>-0.5122475290073055</v>
      </c>
      <c r="K14" s="95">
        <v>-3</v>
      </c>
      <c r="L14" s="14"/>
      <c r="M14" s="14"/>
      <c r="N14" s="63">
        <v>4</v>
      </c>
      <c r="O14" s="91" t="s">
        <v>22</v>
      </c>
      <c r="P14" s="65">
        <v>20217</v>
      </c>
      <c r="Q14" s="67">
        <v>0.07021839703246781</v>
      </c>
      <c r="R14" s="65">
        <v>18156</v>
      </c>
      <c r="S14" s="67">
        <v>0.06276402303698224</v>
      </c>
      <c r="T14" s="109">
        <v>0.11351619299405158</v>
      </c>
      <c r="U14" s="95">
        <v>1</v>
      </c>
    </row>
    <row r="15" spans="1:21" ht="14.25" customHeight="1">
      <c r="A15" s="71">
        <v>5</v>
      </c>
      <c r="B15" s="96" t="s">
        <v>23</v>
      </c>
      <c r="C15" s="73">
        <v>1718</v>
      </c>
      <c r="D15" s="75">
        <v>0.06560507121854355</v>
      </c>
      <c r="E15" s="73">
        <v>1648</v>
      </c>
      <c r="F15" s="75">
        <v>0.08113829944365122</v>
      </c>
      <c r="G15" s="107">
        <v>0.04247572815533984</v>
      </c>
      <c r="H15" s="98">
        <v>-2</v>
      </c>
      <c r="I15" s="73">
        <v>1726</v>
      </c>
      <c r="J15" s="74">
        <v>-0.004634994206257237</v>
      </c>
      <c r="K15" s="100">
        <v>0</v>
      </c>
      <c r="L15" s="14"/>
      <c r="M15" s="14"/>
      <c r="N15" s="71">
        <v>5</v>
      </c>
      <c r="O15" s="96" t="s">
        <v>23</v>
      </c>
      <c r="P15" s="73">
        <v>17310</v>
      </c>
      <c r="Q15" s="75">
        <v>0.06012170216313091</v>
      </c>
      <c r="R15" s="73">
        <v>19554</v>
      </c>
      <c r="S15" s="75">
        <v>0.06759681132766858</v>
      </c>
      <c r="T15" s="110">
        <v>-0.11475912856704507</v>
      </c>
      <c r="U15" s="100">
        <v>-1</v>
      </c>
    </row>
    <row r="16" spans="1:21" ht="14.25" customHeight="1">
      <c r="A16" s="55">
        <v>6</v>
      </c>
      <c r="B16" s="85" t="s">
        <v>18</v>
      </c>
      <c r="C16" s="57">
        <v>1491</v>
      </c>
      <c r="D16" s="59">
        <v>0.05693664795509222</v>
      </c>
      <c r="E16" s="57">
        <v>1003</v>
      </c>
      <c r="F16" s="59">
        <v>0.04938210821722219</v>
      </c>
      <c r="G16" s="105">
        <v>0.48654037886340973</v>
      </c>
      <c r="H16" s="87">
        <v>2</v>
      </c>
      <c r="I16" s="57">
        <v>1242</v>
      </c>
      <c r="J16" s="58">
        <v>0.20048309178743962</v>
      </c>
      <c r="K16" s="89">
        <v>8</v>
      </c>
      <c r="L16" s="14"/>
      <c r="M16" s="14"/>
      <c r="N16" s="55">
        <v>6</v>
      </c>
      <c r="O16" s="85" t="s">
        <v>26</v>
      </c>
      <c r="P16" s="57">
        <v>14811</v>
      </c>
      <c r="Q16" s="59">
        <v>0.051442087275455343</v>
      </c>
      <c r="R16" s="57">
        <v>15060</v>
      </c>
      <c r="S16" s="59">
        <v>0.052061367423273434</v>
      </c>
      <c r="T16" s="108">
        <v>-0.0165338645418327</v>
      </c>
      <c r="U16" s="89">
        <v>0</v>
      </c>
    </row>
    <row r="17" spans="1:21" ht="14.25" customHeight="1">
      <c r="A17" s="63">
        <v>7</v>
      </c>
      <c r="B17" s="91" t="s">
        <v>34</v>
      </c>
      <c r="C17" s="65">
        <v>1469</v>
      </c>
      <c r="D17" s="67">
        <v>0.05609653644938328</v>
      </c>
      <c r="E17" s="65">
        <v>991</v>
      </c>
      <c r="F17" s="67">
        <v>0.048791295357195605</v>
      </c>
      <c r="G17" s="106">
        <v>0.4823410696266397</v>
      </c>
      <c r="H17" s="93">
        <v>2</v>
      </c>
      <c r="I17" s="65">
        <v>1445</v>
      </c>
      <c r="J17" s="66">
        <v>0.01660899653979242</v>
      </c>
      <c r="K17" s="95">
        <v>4</v>
      </c>
      <c r="L17" s="14"/>
      <c r="M17" s="14"/>
      <c r="N17" s="63">
        <v>7</v>
      </c>
      <c r="O17" s="91" t="s">
        <v>18</v>
      </c>
      <c r="P17" s="65">
        <v>13646</v>
      </c>
      <c r="Q17" s="67">
        <v>0.04739576821017241</v>
      </c>
      <c r="R17" s="65">
        <v>10116</v>
      </c>
      <c r="S17" s="67">
        <v>0.03497030497037411</v>
      </c>
      <c r="T17" s="109">
        <v>0.34895215500197696</v>
      </c>
      <c r="U17" s="95">
        <v>4</v>
      </c>
    </row>
    <row r="18" spans="1:21" ht="14.25" customHeight="1">
      <c r="A18" s="63">
        <v>8</v>
      </c>
      <c r="B18" s="91" t="s">
        <v>24</v>
      </c>
      <c r="C18" s="65">
        <v>1373</v>
      </c>
      <c r="D18" s="67">
        <v>0.05243059533356245</v>
      </c>
      <c r="E18" s="65">
        <v>896</v>
      </c>
      <c r="F18" s="67">
        <v>0.04411402688198513</v>
      </c>
      <c r="G18" s="106">
        <v>0.5323660714285714</v>
      </c>
      <c r="H18" s="93">
        <v>2</v>
      </c>
      <c r="I18" s="65">
        <v>1555</v>
      </c>
      <c r="J18" s="66">
        <v>-0.11704180064308678</v>
      </c>
      <c r="K18" s="95">
        <v>-2</v>
      </c>
      <c r="L18" s="14"/>
      <c r="M18" s="14"/>
      <c r="N18" s="63">
        <v>8</v>
      </c>
      <c r="O18" s="91" t="s">
        <v>34</v>
      </c>
      <c r="P18" s="65">
        <v>13049</v>
      </c>
      <c r="Q18" s="67">
        <v>0.04532224676641798</v>
      </c>
      <c r="R18" s="65">
        <v>12730</v>
      </c>
      <c r="S18" s="67">
        <v>0.04400672027212954</v>
      </c>
      <c r="T18" s="109">
        <v>0.025058915946582827</v>
      </c>
      <c r="U18" s="95">
        <v>-1</v>
      </c>
    </row>
    <row r="19" spans="1:21" ht="14.25" customHeight="1">
      <c r="A19" s="63">
        <v>9</v>
      </c>
      <c r="B19" s="91" t="s">
        <v>26</v>
      </c>
      <c r="C19" s="65">
        <v>1216</v>
      </c>
      <c r="D19" s="67">
        <v>0.04643525413373048</v>
      </c>
      <c r="E19" s="65">
        <v>1137</v>
      </c>
      <c r="F19" s="67">
        <v>0.05597951848751908</v>
      </c>
      <c r="G19" s="106">
        <v>0.06948109058926999</v>
      </c>
      <c r="H19" s="93">
        <v>-4</v>
      </c>
      <c r="I19" s="65">
        <v>1398</v>
      </c>
      <c r="J19" s="66">
        <v>-0.1301859799713877</v>
      </c>
      <c r="K19" s="95">
        <v>3</v>
      </c>
      <c r="L19" s="14"/>
      <c r="M19" s="14"/>
      <c r="N19" s="63">
        <v>9</v>
      </c>
      <c r="O19" s="91" t="s">
        <v>31</v>
      </c>
      <c r="P19" s="65">
        <v>12976</v>
      </c>
      <c r="Q19" s="67">
        <v>0.04506870059322858</v>
      </c>
      <c r="R19" s="65">
        <v>10577</v>
      </c>
      <c r="S19" s="67">
        <v>0.036563949750063954</v>
      </c>
      <c r="T19" s="109">
        <v>0.22681289590621168</v>
      </c>
      <c r="U19" s="95">
        <v>-1</v>
      </c>
    </row>
    <row r="20" spans="1:21" ht="14.25" customHeight="1">
      <c r="A20" s="71">
        <v>10</v>
      </c>
      <c r="B20" s="96" t="s">
        <v>36</v>
      </c>
      <c r="C20" s="73">
        <v>910</v>
      </c>
      <c r="D20" s="75">
        <v>0.03475006682705159</v>
      </c>
      <c r="E20" s="73">
        <v>725</v>
      </c>
      <c r="F20" s="75">
        <v>0.035694943626606274</v>
      </c>
      <c r="G20" s="107">
        <v>0.2551724137931035</v>
      </c>
      <c r="H20" s="98">
        <v>2</v>
      </c>
      <c r="I20" s="73">
        <v>562</v>
      </c>
      <c r="J20" s="74">
        <v>0.6192170818505338</v>
      </c>
      <c r="K20" s="100">
        <v>9</v>
      </c>
      <c r="L20" s="14"/>
      <c r="M20" s="14"/>
      <c r="N20" s="71">
        <v>10</v>
      </c>
      <c r="O20" s="96" t="s">
        <v>24</v>
      </c>
      <c r="P20" s="73">
        <v>12617</v>
      </c>
      <c r="Q20" s="75">
        <v>0.04382180913877659</v>
      </c>
      <c r="R20" s="73">
        <v>10273</v>
      </c>
      <c r="S20" s="75">
        <v>0.03551304299729668</v>
      </c>
      <c r="T20" s="110">
        <v>0.22817093351503948</v>
      </c>
      <c r="U20" s="100">
        <v>0</v>
      </c>
    </row>
    <row r="21" spans="1:21" ht="14.25" customHeight="1">
      <c r="A21" s="55">
        <v>11</v>
      </c>
      <c r="B21" s="85" t="s">
        <v>31</v>
      </c>
      <c r="C21" s="57">
        <v>900</v>
      </c>
      <c r="D21" s="59">
        <v>0.03436819796082025</v>
      </c>
      <c r="E21" s="57">
        <v>1019</v>
      </c>
      <c r="F21" s="59">
        <v>0.050169858697257645</v>
      </c>
      <c r="G21" s="105">
        <v>-0.11678115799803734</v>
      </c>
      <c r="H21" s="87">
        <v>-4</v>
      </c>
      <c r="I21" s="57">
        <v>1522</v>
      </c>
      <c r="J21" s="58">
        <v>-0.40867279894875164</v>
      </c>
      <c r="K21" s="89">
        <v>-4</v>
      </c>
      <c r="L21" s="14"/>
      <c r="M21" s="14"/>
      <c r="N21" s="55">
        <v>11</v>
      </c>
      <c r="O21" s="85" t="s">
        <v>25</v>
      </c>
      <c r="P21" s="57">
        <v>9592</v>
      </c>
      <c r="Q21" s="59">
        <v>0.03331527251003765</v>
      </c>
      <c r="R21" s="57">
        <v>9063</v>
      </c>
      <c r="S21" s="59">
        <v>0.031330157566874316</v>
      </c>
      <c r="T21" s="108">
        <v>0.05836919342381108</v>
      </c>
      <c r="U21" s="89">
        <v>3</v>
      </c>
    </row>
    <row r="22" spans="1:21" ht="14.25" customHeight="1">
      <c r="A22" s="63">
        <v>12</v>
      </c>
      <c r="B22" s="91" t="s">
        <v>25</v>
      </c>
      <c r="C22" s="65">
        <v>779</v>
      </c>
      <c r="D22" s="67">
        <v>0.029747584679421086</v>
      </c>
      <c r="E22" s="65">
        <v>756</v>
      </c>
      <c r="F22" s="67">
        <v>0.03722121018167496</v>
      </c>
      <c r="G22" s="106">
        <v>0.030423280423280463</v>
      </c>
      <c r="H22" s="93">
        <v>-1</v>
      </c>
      <c r="I22" s="65">
        <v>1069</v>
      </c>
      <c r="J22" s="66">
        <v>-0.27128157156220767</v>
      </c>
      <c r="K22" s="95">
        <v>4</v>
      </c>
      <c r="L22" s="14"/>
      <c r="M22" s="14"/>
      <c r="N22" s="63">
        <v>12</v>
      </c>
      <c r="O22" s="91" t="s">
        <v>29</v>
      </c>
      <c r="P22" s="65">
        <v>9338</v>
      </c>
      <c r="Q22" s="67">
        <v>0.0324330707567485</v>
      </c>
      <c r="R22" s="65">
        <v>9487</v>
      </c>
      <c r="S22" s="67">
        <v>0.032795895932576036</v>
      </c>
      <c r="T22" s="109">
        <v>-0.015705702540318334</v>
      </c>
      <c r="U22" s="95">
        <v>0</v>
      </c>
    </row>
    <row r="23" spans="1:21" ht="14.25" customHeight="1">
      <c r="A23" s="63">
        <v>13</v>
      </c>
      <c r="B23" s="91" t="s">
        <v>29</v>
      </c>
      <c r="C23" s="65">
        <v>768</v>
      </c>
      <c r="D23" s="67">
        <v>0.029327528926566617</v>
      </c>
      <c r="E23" s="65">
        <v>580</v>
      </c>
      <c r="F23" s="67">
        <v>0.028555954901285017</v>
      </c>
      <c r="G23" s="106">
        <v>0.32413793103448274</v>
      </c>
      <c r="H23" s="93">
        <v>1</v>
      </c>
      <c r="I23" s="65">
        <v>1192</v>
      </c>
      <c r="J23" s="66">
        <v>-0.3557046979865772</v>
      </c>
      <c r="K23" s="95">
        <v>2</v>
      </c>
      <c r="L23" s="14"/>
      <c r="M23" s="14"/>
      <c r="N23" s="63">
        <v>13</v>
      </c>
      <c r="O23" s="91" t="s">
        <v>35</v>
      </c>
      <c r="P23" s="65">
        <v>9145</v>
      </c>
      <c r="Q23" s="67">
        <v>0.031762736353658706</v>
      </c>
      <c r="R23" s="65">
        <v>10395</v>
      </c>
      <c r="S23" s="67">
        <v>0.035934788470446705</v>
      </c>
      <c r="T23" s="109">
        <v>-0.12025012025012027</v>
      </c>
      <c r="U23" s="95">
        <v>-4</v>
      </c>
    </row>
    <row r="24" spans="1:21" ht="14.25" customHeight="1">
      <c r="A24" s="63">
        <v>14</v>
      </c>
      <c r="B24" s="91" t="s">
        <v>35</v>
      </c>
      <c r="C24" s="65">
        <v>684</v>
      </c>
      <c r="D24" s="67">
        <v>0.026119830450223393</v>
      </c>
      <c r="E24" s="65">
        <v>607</v>
      </c>
      <c r="F24" s="67">
        <v>0.02988528383634484</v>
      </c>
      <c r="G24" s="106">
        <v>0.12685337726523893</v>
      </c>
      <c r="H24" s="93">
        <v>-1</v>
      </c>
      <c r="I24" s="65">
        <v>1489</v>
      </c>
      <c r="J24" s="66">
        <v>-0.5406312961719275</v>
      </c>
      <c r="K24" s="95">
        <v>-6</v>
      </c>
      <c r="L24" s="14"/>
      <c r="M24" s="14"/>
      <c r="N24" s="63">
        <v>14</v>
      </c>
      <c r="O24" s="91" t="s">
        <v>36</v>
      </c>
      <c r="P24" s="65">
        <v>7597</v>
      </c>
      <c r="Q24" s="67">
        <v>0.026386168187943707</v>
      </c>
      <c r="R24" s="65">
        <v>7458</v>
      </c>
      <c r="S24" s="67">
        <v>0.02578178474387605</v>
      </c>
      <c r="T24" s="109">
        <v>0.01863770447841251</v>
      </c>
      <c r="U24" s="95">
        <v>2</v>
      </c>
    </row>
    <row r="25" spans="1:21" ht="14.25" customHeight="1">
      <c r="A25" s="71">
        <v>15</v>
      </c>
      <c r="B25" s="96" t="s">
        <v>50</v>
      </c>
      <c r="C25" s="73">
        <v>589</v>
      </c>
      <c r="D25" s="75">
        <v>0.0224920762210257</v>
      </c>
      <c r="E25" s="73">
        <v>580</v>
      </c>
      <c r="F25" s="75">
        <v>0.028555954901285017</v>
      </c>
      <c r="G25" s="107">
        <v>0.01551724137931032</v>
      </c>
      <c r="H25" s="98">
        <v>-1</v>
      </c>
      <c r="I25" s="73">
        <v>508</v>
      </c>
      <c r="J25" s="74">
        <v>0.15944881889763773</v>
      </c>
      <c r="K25" s="100">
        <v>5</v>
      </c>
      <c r="L25" s="14"/>
      <c r="M25" s="14"/>
      <c r="N25" s="71">
        <v>15</v>
      </c>
      <c r="O25" s="96" t="s">
        <v>56</v>
      </c>
      <c r="P25" s="73">
        <v>6666</v>
      </c>
      <c r="Q25" s="75">
        <v>0.023152586170966532</v>
      </c>
      <c r="R25" s="73">
        <v>8087</v>
      </c>
      <c r="S25" s="75">
        <v>0.027956193781674122</v>
      </c>
      <c r="T25" s="110">
        <v>-0.1757141090639298</v>
      </c>
      <c r="U25" s="100">
        <v>0</v>
      </c>
    </row>
    <row r="26" spans="1:21" ht="14.25" customHeight="1">
      <c r="A26" s="55">
        <v>16</v>
      </c>
      <c r="B26" s="85" t="s">
        <v>30</v>
      </c>
      <c r="C26" s="57">
        <v>545</v>
      </c>
      <c r="D26" s="59">
        <v>0.020811853209607822</v>
      </c>
      <c r="E26" s="57">
        <v>261</v>
      </c>
      <c r="F26" s="59">
        <v>0.012850179705578259</v>
      </c>
      <c r="G26" s="105">
        <v>1.0881226053639845</v>
      </c>
      <c r="H26" s="87">
        <v>0</v>
      </c>
      <c r="I26" s="57">
        <v>833</v>
      </c>
      <c r="J26" s="58">
        <v>-0.3457382953181273</v>
      </c>
      <c r="K26" s="89">
        <v>1</v>
      </c>
      <c r="L26" s="14"/>
      <c r="M26" s="14"/>
      <c r="N26" s="55">
        <v>16</v>
      </c>
      <c r="O26" s="85" t="s">
        <v>27</v>
      </c>
      <c r="P26" s="57">
        <v>6362</v>
      </c>
      <c r="Q26" s="59">
        <v>0.022096722655218882</v>
      </c>
      <c r="R26" s="57">
        <v>9408</v>
      </c>
      <c r="S26" s="59">
        <v>0.03252279845406086</v>
      </c>
      <c r="T26" s="108">
        <v>-0.3237670068027211</v>
      </c>
      <c r="U26" s="89">
        <v>-3</v>
      </c>
    </row>
    <row r="27" spans="1:21" ht="14.25" customHeight="1">
      <c r="A27" s="63">
        <v>17</v>
      </c>
      <c r="B27" s="91" t="s">
        <v>27</v>
      </c>
      <c r="C27" s="65">
        <v>441</v>
      </c>
      <c r="D27" s="67">
        <v>0.016840417000801924</v>
      </c>
      <c r="E27" s="65">
        <v>257</v>
      </c>
      <c r="F27" s="67">
        <v>0.012653242085569396</v>
      </c>
      <c r="G27" s="106">
        <v>0.715953307392996</v>
      </c>
      <c r="H27" s="93">
        <v>0</v>
      </c>
      <c r="I27" s="65">
        <v>1295</v>
      </c>
      <c r="J27" s="66">
        <v>-0.6594594594594594</v>
      </c>
      <c r="K27" s="95">
        <v>-4</v>
      </c>
      <c r="L27" s="14"/>
      <c r="M27" s="14"/>
      <c r="N27" s="63">
        <v>17</v>
      </c>
      <c r="O27" s="91" t="s">
        <v>30</v>
      </c>
      <c r="P27" s="65">
        <v>6121</v>
      </c>
      <c r="Q27" s="67">
        <v>0.021259672960168938</v>
      </c>
      <c r="R27" s="65">
        <v>5649</v>
      </c>
      <c r="S27" s="67">
        <v>0.01952819817888922</v>
      </c>
      <c r="T27" s="109">
        <v>0.08355461143565224</v>
      </c>
      <c r="U27" s="95">
        <v>1</v>
      </c>
    </row>
    <row r="28" spans="1:21" ht="14.25" customHeight="1">
      <c r="A28" s="63">
        <v>18</v>
      </c>
      <c r="B28" s="91" t="s">
        <v>28</v>
      </c>
      <c r="C28" s="65">
        <v>403</v>
      </c>
      <c r="D28" s="67">
        <v>0.015389315309122848</v>
      </c>
      <c r="E28" s="65">
        <v>206</v>
      </c>
      <c r="F28" s="67">
        <v>0.010142287430456403</v>
      </c>
      <c r="G28" s="106">
        <v>0.9563106796116505</v>
      </c>
      <c r="H28" s="93">
        <v>2</v>
      </c>
      <c r="I28" s="65">
        <v>589</v>
      </c>
      <c r="J28" s="66">
        <v>-0.3157894736842105</v>
      </c>
      <c r="K28" s="95">
        <v>0</v>
      </c>
      <c r="L28" s="14"/>
      <c r="M28" s="14"/>
      <c r="N28" s="63">
        <v>18</v>
      </c>
      <c r="O28" s="91" t="s">
        <v>50</v>
      </c>
      <c r="P28" s="65">
        <v>5667</v>
      </c>
      <c r="Q28" s="67">
        <v>0.019682824157045805</v>
      </c>
      <c r="R28" s="65">
        <v>5385</v>
      </c>
      <c r="S28" s="67">
        <v>0.01861556863043343</v>
      </c>
      <c r="T28" s="109">
        <v>0.05236768802228409</v>
      </c>
      <c r="U28" s="95">
        <v>1</v>
      </c>
    </row>
    <row r="29" spans="1:21" ht="14.25" customHeight="1">
      <c r="A29" s="63">
        <v>19</v>
      </c>
      <c r="B29" s="91" t="s">
        <v>56</v>
      </c>
      <c r="C29" s="65">
        <v>333</v>
      </c>
      <c r="D29" s="67">
        <v>0.012716233245503495</v>
      </c>
      <c r="E29" s="65">
        <v>185</v>
      </c>
      <c r="F29" s="67">
        <v>0.009108364925409876</v>
      </c>
      <c r="G29" s="106">
        <v>0.8</v>
      </c>
      <c r="H29" s="93">
        <v>2</v>
      </c>
      <c r="I29" s="65">
        <v>1488</v>
      </c>
      <c r="J29" s="66">
        <v>-0.7762096774193549</v>
      </c>
      <c r="K29" s="95">
        <v>-10</v>
      </c>
      <c r="N29" s="63">
        <v>19</v>
      </c>
      <c r="O29" s="91" t="s">
        <v>28</v>
      </c>
      <c r="P29" s="65">
        <v>5155</v>
      </c>
      <c r="Q29" s="67">
        <v>0.01790452770947082</v>
      </c>
      <c r="R29" s="65">
        <v>6376</v>
      </c>
      <c r="S29" s="67">
        <v>0.022041386367250428</v>
      </c>
      <c r="T29" s="109">
        <v>-0.1914993726474279</v>
      </c>
      <c r="U29" s="95">
        <v>-2</v>
      </c>
    </row>
    <row r="30" spans="1:21" ht="14.25" customHeight="1">
      <c r="A30" s="71">
        <v>20</v>
      </c>
      <c r="B30" s="96" t="s">
        <v>135</v>
      </c>
      <c r="C30" s="73">
        <v>279</v>
      </c>
      <c r="D30" s="75">
        <v>0.010654141367854279</v>
      </c>
      <c r="E30" s="73">
        <v>237</v>
      </c>
      <c r="F30" s="75">
        <v>0.011668553985525085</v>
      </c>
      <c r="G30" s="107">
        <v>0.17721518987341778</v>
      </c>
      <c r="H30" s="98">
        <v>-2</v>
      </c>
      <c r="I30" s="73">
        <v>227</v>
      </c>
      <c r="J30" s="74">
        <v>0.2290748898678414</v>
      </c>
      <c r="K30" s="100">
        <v>4</v>
      </c>
      <c r="N30" s="71">
        <v>20</v>
      </c>
      <c r="O30" s="96" t="s">
        <v>33</v>
      </c>
      <c r="P30" s="73">
        <v>3967</v>
      </c>
      <c r="Q30" s="75">
        <v>0.013778324233456981</v>
      </c>
      <c r="R30" s="73">
        <v>2767</v>
      </c>
      <c r="S30" s="75">
        <v>0.009565325608246852</v>
      </c>
      <c r="T30" s="110">
        <v>0.4336826888326708</v>
      </c>
      <c r="U30" s="100">
        <v>0</v>
      </c>
    </row>
    <row r="31" spans="1:21" ht="14.25" customHeight="1">
      <c r="A31" s="163" t="s">
        <v>53</v>
      </c>
      <c r="B31" s="164"/>
      <c r="C31" s="3">
        <f>SUM(C11:C30)</f>
        <v>24922</v>
      </c>
      <c r="D31" s="6">
        <f>C31/C33</f>
        <v>0.951693588421736</v>
      </c>
      <c r="E31" s="3">
        <f>SUM(E11:E30)</f>
        <v>19228</v>
      </c>
      <c r="F31" s="6">
        <f>E31/E33</f>
        <v>0.9466791393826005</v>
      </c>
      <c r="G31" s="17">
        <f>C31/E31-1</f>
        <v>0.29613064281256496</v>
      </c>
      <c r="H31" s="17"/>
      <c r="I31" s="3">
        <f>SUM(I11:I30)</f>
        <v>32198</v>
      </c>
      <c r="J31" s="18">
        <f>C31/I31-1</f>
        <v>-0.22597676874340022</v>
      </c>
      <c r="K31" s="19"/>
      <c r="N31" s="163" t="s">
        <v>53</v>
      </c>
      <c r="O31" s="164"/>
      <c r="P31" s="3">
        <f>SUM(P11:P30)</f>
        <v>271198</v>
      </c>
      <c r="Q31" s="6">
        <f>P31/P33</f>
        <v>0.9419344531043776</v>
      </c>
      <c r="R31" s="3">
        <f>SUM(R11:R30)</f>
        <v>271080</v>
      </c>
      <c r="S31" s="6">
        <f>R31/R33</f>
        <v>0.9371046136189218</v>
      </c>
      <c r="T31" s="17">
        <f>P31/R31-1</f>
        <v>0.0004352958536224527</v>
      </c>
      <c r="U31" s="27"/>
    </row>
    <row r="32" spans="1:21" ht="14.25" customHeight="1">
      <c r="A32" s="163" t="s">
        <v>12</v>
      </c>
      <c r="B32" s="164"/>
      <c r="C32" s="3">
        <f>C33-SUM(C11:C30)</f>
        <v>1265</v>
      </c>
      <c r="D32" s="6">
        <f>C32/C33</f>
        <v>0.04830641157826403</v>
      </c>
      <c r="E32" s="3">
        <f>E33-SUM(E11:E30)</f>
        <v>1083</v>
      </c>
      <c r="F32" s="6">
        <f>E32/E33</f>
        <v>0.05332086061739944</v>
      </c>
      <c r="G32" s="17">
        <f>C32/E32-1</f>
        <v>0.16805170821791315</v>
      </c>
      <c r="H32" s="17"/>
      <c r="I32" s="3">
        <f>I33-SUM(I11:I30)</f>
        <v>3519</v>
      </c>
      <c r="J32" s="18">
        <f>C32/I32-1</f>
        <v>-0.6405228758169934</v>
      </c>
      <c r="K32" s="19"/>
      <c r="N32" s="163" t="s">
        <v>12</v>
      </c>
      <c r="O32" s="164"/>
      <c r="P32" s="3">
        <f>P33-SUM(P11:P30)</f>
        <v>16718</v>
      </c>
      <c r="Q32" s="6">
        <f>P32/P33</f>
        <v>0.058065546895622336</v>
      </c>
      <c r="R32" s="3">
        <f>R33-SUM(R11:R30)</f>
        <v>18194</v>
      </c>
      <c r="S32" s="6">
        <f>R32/R33</f>
        <v>0.06289538638107815</v>
      </c>
      <c r="T32" s="17">
        <f>P32/R32-1</f>
        <v>-0.08112564581730242</v>
      </c>
      <c r="U32" s="28"/>
    </row>
    <row r="33" spans="1:21" ht="14.25" customHeight="1">
      <c r="A33" s="155" t="s">
        <v>38</v>
      </c>
      <c r="B33" s="156"/>
      <c r="C33" s="24">
        <v>26187</v>
      </c>
      <c r="D33" s="103">
        <v>1</v>
      </c>
      <c r="E33" s="24">
        <v>20311</v>
      </c>
      <c r="F33" s="103">
        <v>0.9988676086849494</v>
      </c>
      <c r="G33" s="20">
        <v>0.28930136379301863</v>
      </c>
      <c r="H33" s="20"/>
      <c r="I33" s="24">
        <v>35717</v>
      </c>
      <c r="J33" s="49">
        <v>-0.26681972170115076</v>
      </c>
      <c r="K33" s="104"/>
      <c r="L33" s="14"/>
      <c r="M33" s="14"/>
      <c r="N33" s="155" t="s">
        <v>38</v>
      </c>
      <c r="O33" s="156"/>
      <c r="P33" s="24">
        <v>287916</v>
      </c>
      <c r="Q33" s="103">
        <v>1</v>
      </c>
      <c r="R33" s="24">
        <v>289274</v>
      </c>
      <c r="S33" s="103">
        <v>1</v>
      </c>
      <c r="T33" s="29">
        <v>-0.004694511086374864</v>
      </c>
      <c r="U33" s="104"/>
    </row>
    <row r="34" spans="1:14" ht="14.25" customHeight="1">
      <c r="A34" t="s">
        <v>108</v>
      </c>
      <c r="N34" t="s">
        <v>108</v>
      </c>
    </row>
    <row r="35" spans="1:14" ht="15">
      <c r="A35" s="9" t="s">
        <v>110</v>
      </c>
      <c r="N35" s="9" t="s">
        <v>110</v>
      </c>
    </row>
    <row r="39" spans="1:21" ht="15">
      <c r="A39" s="158" t="s">
        <v>136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4"/>
      <c r="M39" s="21"/>
      <c r="N39" s="158" t="s">
        <v>99</v>
      </c>
      <c r="O39" s="158"/>
      <c r="P39" s="158"/>
      <c r="Q39" s="158"/>
      <c r="R39" s="158"/>
      <c r="S39" s="158"/>
      <c r="T39" s="158"/>
      <c r="U39" s="158"/>
    </row>
    <row r="40" spans="1:21" ht="15">
      <c r="A40" s="159" t="s">
        <v>137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4"/>
      <c r="M40" s="21"/>
      <c r="N40" s="159" t="s">
        <v>100</v>
      </c>
      <c r="O40" s="159"/>
      <c r="P40" s="159"/>
      <c r="Q40" s="159"/>
      <c r="R40" s="159"/>
      <c r="S40" s="159"/>
      <c r="T40" s="159"/>
      <c r="U40" s="15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81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8" t="s">
        <v>0</v>
      </c>
      <c r="B42" s="148" t="s">
        <v>52</v>
      </c>
      <c r="C42" s="145" t="s">
        <v>124</v>
      </c>
      <c r="D42" s="146"/>
      <c r="E42" s="146"/>
      <c r="F42" s="146"/>
      <c r="G42" s="146"/>
      <c r="H42" s="147"/>
      <c r="I42" s="145" t="s">
        <v>117</v>
      </c>
      <c r="J42" s="146"/>
      <c r="K42" s="147"/>
      <c r="L42" s="14"/>
      <c r="M42" s="14"/>
      <c r="N42" s="148" t="s">
        <v>0</v>
      </c>
      <c r="O42" s="148" t="s">
        <v>52</v>
      </c>
      <c r="P42" s="145" t="s">
        <v>125</v>
      </c>
      <c r="Q42" s="146"/>
      <c r="R42" s="146"/>
      <c r="S42" s="146"/>
      <c r="T42" s="146"/>
      <c r="U42" s="147"/>
    </row>
    <row r="43" spans="1:21" ht="15">
      <c r="A43" s="149"/>
      <c r="B43" s="149"/>
      <c r="C43" s="172" t="s">
        <v>126</v>
      </c>
      <c r="D43" s="173"/>
      <c r="E43" s="173"/>
      <c r="F43" s="173"/>
      <c r="G43" s="173"/>
      <c r="H43" s="174"/>
      <c r="I43" s="126" t="s">
        <v>118</v>
      </c>
      <c r="J43" s="127"/>
      <c r="K43" s="128"/>
      <c r="L43" s="14"/>
      <c r="M43" s="14"/>
      <c r="N43" s="149"/>
      <c r="O43" s="149"/>
      <c r="P43" s="126" t="s">
        <v>127</v>
      </c>
      <c r="Q43" s="127"/>
      <c r="R43" s="127"/>
      <c r="S43" s="127"/>
      <c r="T43" s="127"/>
      <c r="U43" s="128"/>
    </row>
    <row r="44" spans="1:21" ht="15" customHeight="1">
      <c r="A44" s="149"/>
      <c r="B44" s="149"/>
      <c r="C44" s="129">
        <v>2019</v>
      </c>
      <c r="D44" s="130"/>
      <c r="E44" s="133">
        <v>2018</v>
      </c>
      <c r="F44" s="130"/>
      <c r="G44" s="143" t="s">
        <v>5</v>
      </c>
      <c r="H44" s="152" t="s">
        <v>61</v>
      </c>
      <c r="I44" s="157">
        <v>2019</v>
      </c>
      <c r="J44" s="151" t="s">
        <v>128</v>
      </c>
      <c r="K44" s="152" t="s">
        <v>130</v>
      </c>
      <c r="L44" s="14"/>
      <c r="M44" s="14"/>
      <c r="N44" s="149"/>
      <c r="O44" s="149"/>
      <c r="P44" s="129">
        <v>2019</v>
      </c>
      <c r="Q44" s="130"/>
      <c r="R44" s="129">
        <v>2018</v>
      </c>
      <c r="S44" s="130"/>
      <c r="T44" s="143" t="s">
        <v>5</v>
      </c>
      <c r="U44" s="168" t="s">
        <v>67</v>
      </c>
    </row>
    <row r="45" spans="1:21" ht="15" customHeight="1">
      <c r="A45" s="135" t="s">
        <v>6</v>
      </c>
      <c r="B45" s="135" t="s">
        <v>52</v>
      </c>
      <c r="C45" s="131"/>
      <c r="D45" s="132"/>
      <c r="E45" s="134"/>
      <c r="F45" s="132"/>
      <c r="G45" s="144"/>
      <c r="H45" s="151"/>
      <c r="I45" s="157"/>
      <c r="J45" s="151"/>
      <c r="K45" s="151"/>
      <c r="L45" s="14"/>
      <c r="M45" s="14"/>
      <c r="N45" s="135" t="s">
        <v>6</v>
      </c>
      <c r="O45" s="135" t="s">
        <v>52</v>
      </c>
      <c r="P45" s="131"/>
      <c r="Q45" s="132"/>
      <c r="R45" s="131"/>
      <c r="S45" s="132"/>
      <c r="T45" s="144"/>
      <c r="U45" s="169"/>
    </row>
    <row r="46" spans="1:21" ht="15" customHeight="1">
      <c r="A46" s="135"/>
      <c r="B46" s="135"/>
      <c r="C46" s="120" t="s">
        <v>8</v>
      </c>
      <c r="D46" s="83" t="s">
        <v>2</v>
      </c>
      <c r="E46" s="120" t="s">
        <v>8</v>
      </c>
      <c r="F46" s="83" t="s">
        <v>2</v>
      </c>
      <c r="G46" s="137" t="s">
        <v>9</v>
      </c>
      <c r="H46" s="137" t="s">
        <v>62</v>
      </c>
      <c r="I46" s="84" t="s">
        <v>8</v>
      </c>
      <c r="J46" s="153" t="s">
        <v>129</v>
      </c>
      <c r="K46" s="153" t="s">
        <v>131</v>
      </c>
      <c r="L46" s="14"/>
      <c r="M46" s="14"/>
      <c r="N46" s="135"/>
      <c r="O46" s="135"/>
      <c r="P46" s="115" t="s">
        <v>8</v>
      </c>
      <c r="Q46" s="83" t="s">
        <v>2</v>
      </c>
      <c r="R46" s="115" t="s">
        <v>8</v>
      </c>
      <c r="S46" s="83" t="s">
        <v>2</v>
      </c>
      <c r="T46" s="137" t="s">
        <v>9</v>
      </c>
      <c r="U46" s="170" t="s">
        <v>68</v>
      </c>
    </row>
    <row r="47" spans="1:21" ht="15" customHeight="1">
      <c r="A47" s="136"/>
      <c r="B47" s="136"/>
      <c r="C47" s="118" t="s">
        <v>10</v>
      </c>
      <c r="D47" s="46" t="s">
        <v>11</v>
      </c>
      <c r="E47" s="118" t="s">
        <v>10</v>
      </c>
      <c r="F47" s="46" t="s">
        <v>11</v>
      </c>
      <c r="G47" s="150"/>
      <c r="H47" s="150"/>
      <c r="I47" s="118" t="s">
        <v>10</v>
      </c>
      <c r="J47" s="154"/>
      <c r="K47" s="154"/>
      <c r="L47" s="14"/>
      <c r="M47" s="14"/>
      <c r="N47" s="136"/>
      <c r="O47" s="136"/>
      <c r="P47" s="114" t="s">
        <v>10</v>
      </c>
      <c r="Q47" s="46" t="s">
        <v>11</v>
      </c>
      <c r="R47" s="114" t="s">
        <v>10</v>
      </c>
      <c r="S47" s="46" t="s">
        <v>11</v>
      </c>
      <c r="T47" s="138"/>
      <c r="U47" s="171"/>
    </row>
    <row r="48" spans="1:21" ht="15">
      <c r="A48" s="55">
        <v>1</v>
      </c>
      <c r="B48" s="85" t="s">
        <v>64</v>
      </c>
      <c r="C48" s="57">
        <v>1391</v>
      </c>
      <c r="D48" s="62">
        <v>0.05311795929277886</v>
      </c>
      <c r="E48" s="57">
        <v>340</v>
      </c>
      <c r="F48" s="62">
        <v>0.016739697700753287</v>
      </c>
      <c r="G48" s="86">
        <v>3.091176470588235</v>
      </c>
      <c r="H48" s="87">
        <v>11</v>
      </c>
      <c r="I48" s="57">
        <v>1330</v>
      </c>
      <c r="J48" s="88">
        <v>0.045864661654135386</v>
      </c>
      <c r="K48" s="89">
        <v>1</v>
      </c>
      <c r="L48" s="14"/>
      <c r="M48" s="14"/>
      <c r="N48" s="55">
        <v>1</v>
      </c>
      <c r="O48" s="85" t="s">
        <v>39</v>
      </c>
      <c r="P48" s="57">
        <v>12217</v>
      </c>
      <c r="Q48" s="62">
        <v>0.04243251503910863</v>
      </c>
      <c r="R48" s="57">
        <v>13238</v>
      </c>
      <c r="S48" s="62">
        <v>0.045762840766885374</v>
      </c>
      <c r="T48" s="60">
        <v>-0.07712645414715213</v>
      </c>
      <c r="U48" s="89">
        <v>0</v>
      </c>
    </row>
    <row r="49" spans="1:21" ht="15">
      <c r="A49" s="90">
        <v>2</v>
      </c>
      <c r="B49" s="91" t="s">
        <v>39</v>
      </c>
      <c r="C49" s="65">
        <v>1172</v>
      </c>
      <c r="D49" s="70">
        <v>0.0447550311223126</v>
      </c>
      <c r="E49" s="65">
        <v>1101</v>
      </c>
      <c r="F49" s="70">
        <v>0.054207079907439316</v>
      </c>
      <c r="G49" s="92">
        <v>0.06448683015440504</v>
      </c>
      <c r="H49" s="93">
        <v>-1</v>
      </c>
      <c r="I49" s="65">
        <v>1195</v>
      </c>
      <c r="J49" s="94">
        <v>-0.019246861924686165</v>
      </c>
      <c r="K49" s="95">
        <v>1</v>
      </c>
      <c r="L49" s="14"/>
      <c r="M49" s="14"/>
      <c r="N49" s="90">
        <v>2</v>
      </c>
      <c r="O49" s="91" t="s">
        <v>64</v>
      </c>
      <c r="P49" s="65">
        <v>9605</v>
      </c>
      <c r="Q49" s="70">
        <v>0.033360424568276856</v>
      </c>
      <c r="R49" s="65">
        <v>4315</v>
      </c>
      <c r="S49" s="70">
        <v>0.014916653415101254</v>
      </c>
      <c r="T49" s="68">
        <v>1.2259559675550404</v>
      </c>
      <c r="U49" s="95">
        <v>12</v>
      </c>
    </row>
    <row r="50" spans="1:21" ht="15">
      <c r="A50" s="90">
        <v>3</v>
      </c>
      <c r="B50" s="91" t="s">
        <v>49</v>
      </c>
      <c r="C50" s="65">
        <v>885</v>
      </c>
      <c r="D50" s="70">
        <v>0.03379539466147325</v>
      </c>
      <c r="E50" s="65">
        <v>249</v>
      </c>
      <c r="F50" s="70">
        <v>0.012259366845551671</v>
      </c>
      <c r="G50" s="92">
        <v>2.5542168674698793</v>
      </c>
      <c r="H50" s="93">
        <v>16</v>
      </c>
      <c r="I50" s="65">
        <v>779</v>
      </c>
      <c r="J50" s="94">
        <v>0.13607188703465978</v>
      </c>
      <c r="K50" s="95">
        <v>4</v>
      </c>
      <c r="L50" s="14"/>
      <c r="M50" s="14"/>
      <c r="N50" s="90">
        <v>3</v>
      </c>
      <c r="O50" s="91" t="s">
        <v>42</v>
      </c>
      <c r="P50" s="65">
        <v>8914</v>
      </c>
      <c r="Q50" s="70">
        <v>0.03096041901110046</v>
      </c>
      <c r="R50" s="65">
        <v>9910</v>
      </c>
      <c r="S50" s="70">
        <v>0.03425817736816997</v>
      </c>
      <c r="T50" s="68">
        <v>-0.10050454086781024</v>
      </c>
      <c r="U50" s="95">
        <v>-1</v>
      </c>
    </row>
    <row r="51" spans="1:21" ht="15">
      <c r="A51" s="90">
        <v>4</v>
      </c>
      <c r="B51" s="91" t="s">
        <v>41</v>
      </c>
      <c r="C51" s="65">
        <v>872</v>
      </c>
      <c r="D51" s="70">
        <v>0.03329896513537251</v>
      </c>
      <c r="E51" s="65">
        <v>491</v>
      </c>
      <c r="F51" s="70">
        <v>0.024174092856087834</v>
      </c>
      <c r="G51" s="92">
        <v>0.7759674134419552</v>
      </c>
      <c r="H51" s="93">
        <v>2</v>
      </c>
      <c r="I51" s="65">
        <v>1015</v>
      </c>
      <c r="J51" s="94">
        <v>-0.1408866995073892</v>
      </c>
      <c r="K51" s="95">
        <v>0</v>
      </c>
      <c r="L51" s="14"/>
      <c r="M51" s="14"/>
      <c r="N51" s="90">
        <v>4</v>
      </c>
      <c r="O51" s="91" t="s">
        <v>44</v>
      </c>
      <c r="P51" s="65">
        <v>8875</v>
      </c>
      <c r="Q51" s="70">
        <v>0.030824962836382835</v>
      </c>
      <c r="R51" s="65">
        <v>8835</v>
      </c>
      <c r="S51" s="70">
        <v>0.03054197750229886</v>
      </c>
      <c r="T51" s="68">
        <v>0.004527447651386574</v>
      </c>
      <c r="U51" s="95">
        <v>-1</v>
      </c>
    </row>
    <row r="52" spans="1:21" ht="15">
      <c r="A52" s="90">
        <v>5</v>
      </c>
      <c r="B52" s="96" t="s">
        <v>42</v>
      </c>
      <c r="C52" s="73">
        <v>684</v>
      </c>
      <c r="D52" s="78">
        <v>0.026119830450223393</v>
      </c>
      <c r="E52" s="73">
        <v>956</v>
      </c>
      <c r="F52" s="78">
        <v>0.04706809118211806</v>
      </c>
      <c r="G52" s="97">
        <v>-0.2845188284518828</v>
      </c>
      <c r="H52" s="98">
        <v>-3</v>
      </c>
      <c r="I52" s="73">
        <v>979</v>
      </c>
      <c r="J52" s="99">
        <v>-0.30132788559754853</v>
      </c>
      <c r="K52" s="100">
        <v>0</v>
      </c>
      <c r="L52" s="14"/>
      <c r="M52" s="14"/>
      <c r="N52" s="90">
        <v>5</v>
      </c>
      <c r="O52" s="96" t="s">
        <v>41</v>
      </c>
      <c r="P52" s="73">
        <v>8496</v>
      </c>
      <c r="Q52" s="78">
        <v>0.029508606676947442</v>
      </c>
      <c r="R52" s="73">
        <v>8651</v>
      </c>
      <c r="S52" s="78">
        <v>0.029905902362466034</v>
      </c>
      <c r="T52" s="76">
        <v>-0.01791700381458794</v>
      </c>
      <c r="U52" s="100">
        <v>-1</v>
      </c>
    </row>
    <row r="53" spans="1:21" ht="15">
      <c r="A53" s="101">
        <v>6</v>
      </c>
      <c r="B53" s="85" t="s">
        <v>40</v>
      </c>
      <c r="C53" s="57">
        <v>622</v>
      </c>
      <c r="D53" s="62">
        <v>0.02375224347958911</v>
      </c>
      <c r="E53" s="57">
        <v>657</v>
      </c>
      <c r="F53" s="62">
        <v>0.03234700408645561</v>
      </c>
      <c r="G53" s="86">
        <v>-0.05327245053272456</v>
      </c>
      <c r="H53" s="87">
        <v>-3</v>
      </c>
      <c r="I53" s="57">
        <v>373</v>
      </c>
      <c r="J53" s="88">
        <v>0.6675603217158177</v>
      </c>
      <c r="K53" s="89">
        <v>12</v>
      </c>
      <c r="L53" s="14"/>
      <c r="M53" s="14"/>
      <c r="N53" s="101">
        <v>6</v>
      </c>
      <c r="O53" s="85" t="s">
        <v>40</v>
      </c>
      <c r="P53" s="57">
        <v>5356</v>
      </c>
      <c r="Q53" s="62">
        <v>0.018602647994553967</v>
      </c>
      <c r="R53" s="57">
        <v>7748</v>
      </c>
      <c r="S53" s="62">
        <v>0.0267842944751343</v>
      </c>
      <c r="T53" s="60">
        <v>-0.3087248322147651</v>
      </c>
      <c r="U53" s="89">
        <v>-1</v>
      </c>
    </row>
    <row r="54" spans="1:21" ht="15">
      <c r="A54" s="90">
        <v>7</v>
      </c>
      <c r="B54" s="91" t="s">
        <v>44</v>
      </c>
      <c r="C54" s="65">
        <v>592</v>
      </c>
      <c r="D54" s="70">
        <v>0.0226066368808951</v>
      </c>
      <c r="E54" s="65">
        <v>345</v>
      </c>
      <c r="F54" s="70">
        <v>0.016985869725764362</v>
      </c>
      <c r="G54" s="92">
        <v>0.7159420289855072</v>
      </c>
      <c r="H54" s="93">
        <v>4</v>
      </c>
      <c r="I54" s="65">
        <v>1518</v>
      </c>
      <c r="J54" s="94">
        <v>-0.6100131752305665</v>
      </c>
      <c r="K54" s="95">
        <v>-6</v>
      </c>
      <c r="L54" s="14"/>
      <c r="M54" s="14"/>
      <c r="N54" s="90">
        <v>7</v>
      </c>
      <c r="O54" s="91" t="s">
        <v>47</v>
      </c>
      <c r="P54" s="65">
        <v>5170</v>
      </c>
      <c r="Q54" s="70">
        <v>0.017956626238208366</v>
      </c>
      <c r="R54" s="65">
        <v>4659</v>
      </c>
      <c r="S54" s="70">
        <v>0.01610583737218001</v>
      </c>
      <c r="T54" s="68">
        <v>0.10968018888173425</v>
      </c>
      <c r="U54" s="95">
        <v>5</v>
      </c>
    </row>
    <row r="55" spans="1:21" ht="15">
      <c r="A55" s="90">
        <v>8</v>
      </c>
      <c r="B55" s="91" t="s">
        <v>45</v>
      </c>
      <c r="C55" s="65">
        <v>493</v>
      </c>
      <c r="D55" s="70">
        <v>0.018826135105204873</v>
      </c>
      <c r="E55" s="65">
        <v>258</v>
      </c>
      <c r="F55" s="70">
        <v>0.012702476490571612</v>
      </c>
      <c r="G55" s="92">
        <v>0.9108527131782946</v>
      </c>
      <c r="H55" s="93">
        <v>10</v>
      </c>
      <c r="I55" s="65">
        <v>669</v>
      </c>
      <c r="J55" s="94">
        <v>-0.26307922272047835</v>
      </c>
      <c r="K55" s="95">
        <v>1</v>
      </c>
      <c r="L55" s="14"/>
      <c r="M55" s="14"/>
      <c r="N55" s="90">
        <v>8</v>
      </c>
      <c r="O55" s="91" t="s">
        <v>46</v>
      </c>
      <c r="P55" s="65">
        <v>4993</v>
      </c>
      <c r="Q55" s="70">
        <v>0.017341863599105296</v>
      </c>
      <c r="R55" s="65">
        <v>5626</v>
      </c>
      <c r="S55" s="70">
        <v>0.019448688786410116</v>
      </c>
      <c r="T55" s="68">
        <v>-0.11251333096338434</v>
      </c>
      <c r="U55" s="95">
        <v>0</v>
      </c>
    </row>
    <row r="56" spans="1:21" ht="15">
      <c r="A56" s="90">
        <v>9</v>
      </c>
      <c r="B56" s="91" t="s">
        <v>132</v>
      </c>
      <c r="C56" s="65">
        <v>488</v>
      </c>
      <c r="D56" s="70">
        <v>0.018635200672089205</v>
      </c>
      <c r="E56" s="65">
        <v>245</v>
      </c>
      <c r="F56" s="70">
        <v>0.01206242922554281</v>
      </c>
      <c r="G56" s="92">
        <v>0.9918367346938775</v>
      </c>
      <c r="H56" s="93">
        <v>11</v>
      </c>
      <c r="I56" s="65">
        <v>299</v>
      </c>
      <c r="J56" s="94">
        <v>0.6321070234113713</v>
      </c>
      <c r="K56" s="95">
        <v>19</v>
      </c>
      <c r="L56" s="14"/>
      <c r="M56" s="14"/>
      <c r="N56" s="90">
        <v>9</v>
      </c>
      <c r="O56" s="91" t="s">
        <v>85</v>
      </c>
      <c r="P56" s="65">
        <v>4735</v>
      </c>
      <c r="Q56" s="70">
        <v>0.016445768904819462</v>
      </c>
      <c r="R56" s="65">
        <v>3965</v>
      </c>
      <c r="S56" s="70">
        <v>0.013706727877375775</v>
      </c>
      <c r="T56" s="68">
        <v>0.19419924337957117</v>
      </c>
      <c r="U56" s="95">
        <v>7</v>
      </c>
    </row>
    <row r="57" spans="1:21" ht="15">
      <c r="A57" s="102">
        <v>10</v>
      </c>
      <c r="B57" s="96" t="s">
        <v>55</v>
      </c>
      <c r="C57" s="73">
        <v>487</v>
      </c>
      <c r="D57" s="78">
        <v>0.01859701378546607</v>
      </c>
      <c r="E57" s="73">
        <v>485</v>
      </c>
      <c r="F57" s="78">
        <v>0.02387868642607454</v>
      </c>
      <c r="G57" s="97">
        <v>0.004123711340206171</v>
      </c>
      <c r="H57" s="98">
        <v>-3</v>
      </c>
      <c r="I57" s="73">
        <v>358</v>
      </c>
      <c r="J57" s="99">
        <v>0.36033519553072635</v>
      </c>
      <c r="K57" s="100">
        <v>11</v>
      </c>
      <c r="L57" s="14"/>
      <c r="M57" s="14"/>
      <c r="N57" s="102">
        <v>10</v>
      </c>
      <c r="O57" s="96" t="s">
        <v>49</v>
      </c>
      <c r="P57" s="73">
        <v>4612</v>
      </c>
      <c r="Q57" s="78">
        <v>0.016018560969171564</v>
      </c>
      <c r="R57" s="73">
        <v>2371</v>
      </c>
      <c r="S57" s="78">
        <v>0.008196381285563168</v>
      </c>
      <c r="T57" s="76">
        <v>0.9451708140025306</v>
      </c>
      <c r="U57" s="100">
        <v>21</v>
      </c>
    </row>
    <row r="58" spans="1:21" ht="15">
      <c r="A58" s="101">
        <v>11</v>
      </c>
      <c r="B58" s="85" t="s">
        <v>46</v>
      </c>
      <c r="C58" s="57">
        <v>461</v>
      </c>
      <c r="D58" s="62">
        <v>0.017604154733264595</v>
      </c>
      <c r="E58" s="57">
        <v>572</v>
      </c>
      <c r="F58" s="62">
        <v>0.028162079661267294</v>
      </c>
      <c r="G58" s="86">
        <v>-0.19405594405594406</v>
      </c>
      <c r="H58" s="87">
        <v>-7</v>
      </c>
      <c r="I58" s="57">
        <v>500</v>
      </c>
      <c r="J58" s="88">
        <v>-0.07799999999999996</v>
      </c>
      <c r="K58" s="89">
        <v>2</v>
      </c>
      <c r="L58" s="14"/>
      <c r="M58" s="14"/>
      <c r="N58" s="101">
        <v>11</v>
      </c>
      <c r="O58" s="85" t="s">
        <v>45</v>
      </c>
      <c r="P58" s="57">
        <v>4609</v>
      </c>
      <c r="Q58" s="62">
        <v>0.016008141263424053</v>
      </c>
      <c r="R58" s="57">
        <v>3307</v>
      </c>
      <c r="S58" s="62">
        <v>0.011432067866451876</v>
      </c>
      <c r="T58" s="60">
        <v>0.39371031146053825</v>
      </c>
      <c r="U58" s="89">
        <v>7</v>
      </c>
    </row>
    <row r="59" spans="1:21" ht="15">
      <c r="A59" s="90">
        <v>12</v>
      </c>
      <c r="B59" s="91" t="s">
        <v>119</v>
      </c>
      <c r="C59" s="65">
        <v>396</v>
      </c>
      <c r="D59" s="70">
        <v>0.015122007102760912</v>
      </c>
      <c r="E59" s="65">
        <v>174</v>
      </c>
      <c r="F59" s="70">
        <v>0.008566786470385505</v>
      </c>
      <c r="G59" s="92">
        <v>1.2758620689655173</v>
      </c>
      <c r="H59" s="93">
        <v>17</v>
      </c>
      <c r="I59" s="65">
        <v>351</v>
      </c>
      <c r="J59" s="94">
        <v>0.1282051282051282</v>
      </c>
      <c r="K59" s="95">
        <v>11</v>
      </c>
      <c r="L59" s="14"/>
      <c r="M59" s="14"/>
      <c r="N59" s="90">
        <v>12</v>
      </c>
      <c r="O59" s="91" t="s">
        <v>43</v>
      </c>
      <c r="P59" s="65">
        <v>4574</v>
      </c>
      <c r="Q59" s="70">
        <v>0.015886578029703106</v>
      </c>
      <c r="R59" s="65">
        <v>6261</v>
      </c>
      <c r="S59" s="70">
        <v>0.02164383940485491</v>
      </c>
      <c r="T59" s="68">
        <v>-0.26944577543523396</v>
      </c>
      <c r="U59" s="95">
        <v>-5</v>
      </c>
    </row>
    <row r="60" spans="1:21" ht="15">
      <c r="A60" s="90">
        <v>13</v>
      </c>
      <c r="B60" s="91" t="s">
        <v>85</v>
      </c>
      <c r="C60" s="65">
        <v>382</v>
      </c>
      <c r="D60" s="70">
        <v>0.014587390690037042</v>
      </c>
      <c r="E60" s="65">
        <v>125</v>
      </c>
      <c r="F60" s="70">
        <v>0.006154300625276944</v>
      </c>
      <c r="G60" s="92">
        <v>2.056</v>
      </c>
      <c r="H60" s="93">
        <v>31</v>
      </c>
      <c r="I60" s="65">
        <v>647</v>
      </c>
      <c r="J60" s="94">
        <v>-0.4095826893353941</v>
      </c>
      <c r="K60" s="95">
        <v>-3</v>
      </c>
      <c r="L60" s="14"/>
      <c r="M60" s="14"/>
      <c r="N60" s="90">
        <v>13</v>
      </c>
      <c r="O60" s="91" t="s">
        <v>55</v>
      </c>
      <c r="P60" s="65">
        <v>4509</v>
      </c>
      <c r="Q60" s="70">
        <v>0.015660817738507065</v>
      </c>
      <c r="R60" s="65">
        <v>4912</v>
      </c>
      <c r="S60" s="70">
        <v>0.016980440689450142</v>
      </c>
      <c r="T60" s="68">
        <v>-0.08204397394136809</v>
      </c>
      <c r="U60" s="95">
        <v>-2</v>
      </c>
    </row>
    <row r="61" spans="1:21" ht="15">
      <c r="A61" s="90">
        <v>14</v>
      </c>
      <c r="B61" s="91" t="s">
        <v>101</v>
      </c>
      <c r="C61" s="65">
        <v>372</v>
      </c>
      <c r="D61" s="70">
        <v>0.014205521823805705</v>
      </c>
      <c r="E61" s="65">
        <v>273</v>
      </c>
      <c r="F61" s="70">
        <v>0.013440992565604845</v>
      </c>
      <c r="G61" s="92">
        <v>0.3626373626373627</v>
      </c>
      <c r="H61" s="93">
        <v>2</v>
      </c>
      <c r="I61" s="65">
        <v>516</v>
      </c>
      <c r="J61" s="94">
        <v>-0.2790697674418605</v>
      </c>
      <c r="K61" s="95">
        <v>-2</v>
      </c>
      <c r="L61" s="14"/>
      <c r="M61" s="14"/>
      <c r="N61" s="90">
        <v>14</v>
      </c>
      <c r="O61" s="91" t="s">
        <v>57</v>
      </c>
      <c r="P61" s="65">
        <v>4142</v>
      </c>
      <c r="Q61" s="70">
        <v>0.014386140402061712</v>
      </c>
      <c r="R61" s="65">
        <v>5472</v>
      </c>
      <c r="S61" s="70">
        <v>0.018916321549810905</v>
      </c>
      <c r="T61" s="68">
        <v>-0.24305555555555558</v>
      </c>
      <c r="U61" s="95">
        <v>-5</v>
      </c>
    </row>
    <row r="62" spans="1:21" ht="15">
      <c r="A62" s="102">
        <v>15</v>
      </c>
      <c r="B62" s="96" t="s">
        <v>133</v>
      </c>
      <c r="C62" s="73">
        <v>350</v>
      </c>
      <c r="D62" s="78">
        <v>0.013365410318096765</v>
      </c>
      <c r="E62" s="73">
        <v>207</v>
      </c>
      <c r="F62" s="78">
        <v>0.01019152183545862</v>
      </c>
      <c r="G62" s="97">
        <v>0.6908212560386473</v>
      </c>
      <c r="H62" s="98">
        <v>11</v>
      </c>
      <c r="I62" s="73">
        <v>265</v>
      </c>
      <c r="J62" s="99">
        <v>0.320754716981132</v>
      </c>
      <c r="K62" s="100">
        <v>21</v>
      </c>
      <c r="L62" s="14"/>
      <c r="M62" s="14"/>
      <c r="N62" s="102">
        <v>15</v>
      </c>
      <c r="O62" s="96" t="s">
        <v>101</v>
      </c>
      <c r="P62" s="73">
        <v>3935</v>
      </c>
      <c r="Q62" s="78">
        <v>0.013667180705483544</v>
      </c>
      <c r="R62" s="73">
        <v>3060</v>
      </c>
      <c r="S62" s="78">
        <v>0.010578206129828467</v>
      </c>
      <c r="T62" s="76">
        <v>0.28594771241830075</v>
      </c>
      <c r="U62" s="100">
        <v>5</v>
      </c>
    </row>
    <row r="63" spans="1:21" ht="15">
      <c r="A63" s="101">
        <v>16</v>
      </c>
      <c r="B63" s="85" t="s">
        <v>80</v>
      </c>
      <c r="C63" s="57">
        <v>344</v>
      </c>
      <c r="D63" s="62">
        <v>0.013136288998357963</v>
      </c>
      <c r="E63" s="57">
        <v>346</v>
      </c>
      <c r="F63" s="62">
        <v>0.01703510413076658</v>
      </c>
      <c r="G63" s="86">
        <v>-0.005780346820809301</v>
      </c>
      <c r="H63" s="87">
        <v>-6</v>
      </c>
      <c r="I63" s="57">
        <v>363</v>
      </c>
      <c r="J63" s="88">
        <v>-0.052341597796143224</v>
      </c>
      <c r="K63" s="89">
        <v>4</v>
      </c>
      <c r="L63" s="14"/>
      <c r="M63" s="14"/>
      <c r="N63" s="101">
        <v>16</v>
      </c>
      <c r="O63" s="85" t="s">
        <v>80</v>
      </c>
      <c r="P63" s="57">
        <v>3599</v>
      </c>
      <c r="Q63" s="62">
        <v>0.012500173661762459</v>
      </c>
      <c r="R63" s="57">
        <v>3686</v>
      </c>
      <c r="S63" s="62">
        <v>0.01274224437730318</v>
      </c>
      <c r="T63" s="60">
        <v>-0.02360282148670645</v>
      </c>
      <c r="U63" s="89">
        <v>1</v>
      </c>
    </row>
    <row r="64" spans="1:21" ht="15">
      <c r="A64" s="90"/>
      <c r="B64" s="91" t="s">
        <v>139</v>
      </c>
      <c r="C64" s="65">
        <v>344</v>
      </c>
      <c r="D64" s="70">
        <v>0.013136288998357963</v>
      </c>
      <c r="E64" s="65">
        <v>294</v>
      </c>
      <c r="F64" s="70">
        <v>0.014474915070651372</v>
      </c>
      <c r="G64" s="92">
        <v>0.17006802721088432</v>
      </c>
      <c r="H64" s="93">
        <v>-3</v>
      </c>
      <c r="I64" s="65">
        <v>191</v>
      </c>
      <c r="J64" s="94">
        <v>0.8010471204188481</v>
      </c>
      <c r="K64" s="95">
        <v>40</v>
      </c>
      <c r="L64" s="14"/>
      <c r="M64" s="14"/>
      <c r="N64" s="90">
        <v>17</v>
      </c>
      <c r="O64" s="91" t="s">
        <v>114</v>
      </c>
      <c r="P64" s="65">
        <v>3495</v>
      </c>
      <c r="Q64" s="70">
        <v>0.01213895719584879</v>
      </c>
      <c r="R64" s="65">
        <v>4371</v>
      </c>
      <c r="S64" s="70">
        <v>0.01511024150113733</v>
      </c>
      <c r="T64" s="68">
        <v>-0.2004118050789293</v>
      </c>
      <c r="U64" s="95">
        <v>-4</v>
      </c>
    </row>
    <row r="65" spans="1:21" ht="15">
      <c r="A65" s="90">
        <v>18</v>
      </c>
      <c r="B65" s="91" t="s">
        <v>47</v>
      </c>
      <c r="C65" s="65">
        <v>333</v>
      </c>
      <c r="D65" s="70">
        <v>0.012716233245503495</v>
      </c>
      <c r="E65" s="65">
        <v>363</v>
      </c>
      <c r="F65" s="70">
        <v>0.017872089015804244</v>
      </c>
      <c r="G65" s="92">
        <v>-0.0826446280991735</v>
      </c>
      <c r="H65" s="93">
        <v>-10</v>
      </c>
      <c r="I65" s="65">
        <v>467</v>
      </c>
      <c r="J65" s="94">
        <v>-0.2869379014989293</v>
      </c>
      <c r="K65" s="95">
        <v>-3</v>
      </c>
      <c r="L65" s="14"/>
      <c r="M65" s="14"/>
      <c r="N65" s="90">
        <v>18</v>
      </c>
      <c r="O65" s="91" t="s">
        <v>98</v>
      </c>
      <c r="P65" s="65">
        <v>3359</v>
      </c>
      <c r="Q65" s="70">
        <v>0.011666597201961683</v>
      </c>
      <c r="R65" s="65">
        <v>3304</v>
      </c>
      <c r="S65" s="70">
        <v>0.011421697076128515</v>
      </c>
      <c r="T65" s="68">
        <v>0.016646489104116258</v>
      </c>
      <c r="U65" s="95">
        <v>1</v>
      </c>
    </row>
    <row r="66" spans="1:21" ht="15">
      <c r="A66" s="90">
        <v>19</v>
      </c>
      <c r="B66" s="91" t="s">
        <v>140</v>
      </c>
      <c r="C66" s="65">
        <v>305</v>
      </c>
      <c r="D66" s="70">
        <v>0.011647000420055753</v>
      </c>
      <c r="E66" s="65">
        <v>122</v>
      </c>
      <c r="F66" s="70">
        <v>0.006006597410270297</v>
      </c>
      <c r="G66" s="92">
        <v>1.5</v>
      </c>
      <c r="H66" s="93">
        <v>26</v>
      </c>
      <c r="I66" s="65">
        <v>179</v>
      </c>
      <c r="J66" s="94">
        <v>0.7039106145251397</v>
      </c>
      <c r="K66" s="95">
        <v>41</v>
      </c>
      <c r="N66" s="90">
        <v>19</v>
      </c>
      <c r="O66" s="91" t="s">
        <v>113</v>
      </c>
      <c r="P66" s="65">
        <v>3341</v>
      </c>
      <c r="Q66" s="70">
        <v>0.011604078967476625</v>
      </c>
      <c r="R66" s="65">
        <v>2476</v>
      </c>
      <c r="S66" s="70">
        <v>0.008559358946880811</v>
      </c>
      <c r="T66" s="68">
        <v>0.3493537964458804</v>
      </c>
      <c r="U66" s="95">
        <v>10</v>
      </c>
    </row>
    <row r="67" spans="1:21" ht="15">
      <c r="A67" s="102">
        <v>20</v>
      </c>
      <c r="B67" s="96" t="s">
        <v>43</v>
      </c>
      <c r="C67" s="73">
        <v>299</v>
      </c>
      <c r="D67" s="78">
        <v>0.011417879100316951</v>
      </c>
      <c r="E67" s="73">
        <v>279</v>
      </c>
      <c r="F67" s="78">
        <v>0.013736398995618139</v>
      </c>
      <c r="G67" s="97">
        <v>0.07168458781362008</v>
      </c>
      <c r="H67" s="98">
        <v>-5</v>
      </c>
      <c r="I67" s="73">
        <v>469</v>
      </c>
      <c r="J67" s="99">
        <v>-0.36247334754797444</v>
      </c>
      <c r="K67" s="100">
        <v>-6</v>
      </c>
      <c r="N67" s="102">
        <v>20</v>
      </c>
      <c r="O67" s="96" t="s">
        <v>54</v>
      </c>
      <c r="P67" s="73">
        <v>3256</v>
      </c>
      <c r="Q67" s="78">
        <v>0.011308853971297184</v>
      </c>
      <c r="R67" s="73">
        <v>5147</v>
      </c>
      <c r="S67" s="78">
        <v>0.017792819264780105</v>
      </c>
      <c r="T67" s="76">
        <v>-0.3673984845541092</v>
      </c>
      <c r="U67" s="100">
        <v>-10</v>
      </c>
    </row>
    <row r="68" spans="1:21" ht="15">
      <c r="A68" s="163" t="s">
        <v>53</v>
      </c>
      <c r="B68" s="164"/>
      <c r="C68" s="3">
        <f>SUM(C48:C67)</f>
        <v>11272</v>
      </c>
      <c r="D68" s="6">
        <f>C68/C70</f>
        <v>0.43044258601596214</v>
      </c>
      <c r="E68" s="3">
        <f>SUM(E48:E67)</f>
        <v>7882</v>
      </c>
      <c r="F68" s="6">
        <f>E68/E70</f>
        <v>0.38806558022746296</v>
      </c>
      <c r="G68" s="17">
        <f>C68/E68-1</f>
        <v>0.430093884800812</v>
      </c>
      <c r="H68" s="17"/>
      <c r="I68" s="3">
        <f>SUM(I48:I67)</f>
        <v>12463</v>
      </c>
      <c r="J68" s="18">
        <f>C68/I68-1</f>
        <v>-0.09556286608360742</v>
      </c>
      <c r="K68" s="19"/>
      <c r="N68" s="163" t="s">
        <v>53</v>
      </c>
      <c r="O68" s="164"/>
      <c r="P68" s="3">
        <f>SUM(P48:P67)</f>
        <v>111792</v>
      </c>
      <c r="Q68" s="6">
        <f>P68/P70</f>
        <v>0.3882799149752011</v>
      </c>
      <c r="R68" s="3">
        <f>SUM(R48:R67)</f>
        <v>111314</v>
      </c>
      <c r="S68" s="6">
        <f>R68/R70</f>
        <v>0.3848047180182111</v>
      </c>
      <c r="T68" s="17">
        <f>P68/R68-1</f>
        <v>0.004294158865910891</v>
      </c>
      <c r="U68" s="27"/>
    </row>
    <row r="69" spans="1:21" ht="15">
      <c r="A69" s="163" t="s">
        <v>12</v>
      </c>
      <c r="B69" s="164"/>
      <c r="C69" s="26">
        <f>C70-SUM(C48:C67)</f>
        <v>14915</v>
      </c>
      <c r="D69" s="6">
        <f>C69/C70</f>
        <v>0.5695574139840379</v>
      </c>
      <c r="E69" s="26">
        <f>E70-SUM(E48:E67)</f>
        <v>12429</v>
      </c>
      <c r="F69" s="6">
        <f>E69/E70</f>
        <v>0.611934419772537</v>
      </c>
      <c r="G69" s="17">
        <f>C69/E69-1</f>
        <v>0.2000160913991471</v>
      </c>
      <c r="H69" s="17"/>
      <c r="I69" s="26">
        <f>I70-SUM(I48:I67)</f>
        <v>23254</v>
      </c>
      <c r="J69" s="18">
        <f>C69/I69-1</f>
        <v>-0.3586049711877527</v>
      </c>
      <c r="K69" s="19"/>
      <c r="N69" s="163" t="s">
        <v>12</v>
      </c>
      <c r="O69" s="164"/>
      <c r="P69" s="3">
        <f>P70-SUM(P48:P67)</f>
        <v>176124</v>
      </c>
      <c r="Q69" s="6">
        <f>P69/P70</f>
        <v>0.6117200850247989</v>
      </c>
      <c r="R69" s="3">
        <f>R70-SUM(R48:R67)</f>
        <v>177960</v>
      </c>
      <c r="S69" s="6">
        <f>R69/R70</f>
        <v>0.6151952819817889</v>
      </c>
      <c r="T69" s="17">
        <f>P69/R69-1</f>
        <v>-0.010316925151719447</v>
      </c>
      <c r="U69" s="28"/>
    </row>
    <row r="70" spans="1:21" ht="15">
      <c r="A70" s="155" t="s">
        <v>38</v>
      </c>
      <c r="B70" s="156"/>
      <c r="C70" s="24">
        <v>26187</v>
      </c>
      <c r="D70" s="103">
        <v>1</v>
      </c>
      <c r="E70" s="24">
        <v>20311</v>
      </c>
      <c r="F70" s="103">
        <v>1</v>
      </c>
      <c r="G70" s="20">
        <v>0.28930136379301863</v>
      </c>
      <c r="H70" s="20"/>
      <c r="I70" s="24">
        <v>35717</v>
      </c>
      <c r="J70" s="49">
        <v>-0.26681972170115076</v>
      </c>
      <c r="K70" s="104"/>
      <c r="L70" s="14"/>
      <c r="N70" s="155" t="s">
        <v>38</v>
      </c>
      <c r="O70" s="156"/>
      <c r="P70" s="24">
        <v>287916</v>
      </c>
      <c r="Q70" s="103">
        <v>1</v>
      </c>
      <c r="R70" s="24">
        <v>289274</v>
      </c>
      <c r="S70" s="103">
        <v>1</v>
      </c>
      <c r="T70" s="29">
        <v>-0.004694511086374864</v>
      </c>
      <c r="U70" s="104"/>
    </row>
    <row r="71" spans="1:14" ht="15">
      <c r="A71" t="s">
        <v>108</v>
      </c>
      <c r="N71" t="s">
        <v>108</v>
      </c>
    </row>
    <row r="72" spans="1:14" ht="15" customHeight="1">
      <c r="A72" s="9" t="s">
        <v>110</v>
      </c>
      <c r="N72" s="9" t="s">
        <v>110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886" dxfId="146" operator="lessThan">
      <formula>0</formula>
    </cfRule>
  </conditionalFormatting>
  <conditionalFormatting sqref="K31">
    <cfRule type="cellIs" priority="885" dxfId="146" operator="lessThan">
      <formula>0</formula>
    </cfRule>
  </conditionalFormatting>
  <conditionalFormatting sqref="K32">
    <cfRule type="cellIs" priority="887" dxfId="146" operator="lessThan">
      <formula>0</formula>
    </cfRule>
  </conditionalFormatting>
  <conditionalFormatting sqref="G32:H32 J32">
    <cfRule type="cellIs" priority="888" dxfId="146" operator="lessThan">
      <formula>0</formula>
    </cfRule>
  </conditionalFormatting>
  <conditionalFormatting sqref="K68">
    <cfRule type="cellIs" priority="881" dxfId="146" operator="lessThan">
      <formula>0</formula>
    </cfRule>
  </conditionalFormatting>
  <conditionalFormatting sqref="K69">
    <cfRule type="cellIs" priority="883" dxfId="146" operator="lessThan">
      <formula>0</formula>
    </cfRule>
  </conditionalFormatting>
  <conditionalFormatting sqref="G69:H69 J69">
    <cfRule type="cellIs" priority="884" dxfId="146" operator="lessThan">
      <formula>0</formula>
    </cfRule>
  </conditionalFormatting>
  <conditionalFormatting sqref="G68:H68 J68">
    <cfRule type="cellIs" priority="882" dxfId="146" operator="lessThan">
      <formula>0</formula>
    </cfRule>
  </conditionalFormatting>
  <conditionalFormatting sqref="U32">
    <cfRule type="cellIs" priority="877" dxfId="146" operator="lessThan">
      <formula>0</formula>
    </cfRule>
  </conditionalFormatting>
  <conditionalFormatting sqref="T32">
    <cfRule type="cellIs" priority="876" dxfId="146" operator="lessThan">
      <formula>0</formula>
    </cfRule>
  </conditionalFormatting>
  <conditionalFormatting sqref="T31">
    <cfRule type="cellIs" priority="875" dxfId="146" operator="lessThan">
      <formula>0</formula>
    </cfRule>
  </conditionalFormatting>
  <conditionalFormatting sqref="U31">
    <cfRule type="cellIs" priority="878" dxfId="146" operator="lessThan">
      <formula>0</formula>
    </cfRule>
    <cfRule type="cellIs" priority="879" dxfId="147" operator="equal">
      <formula>0</formula>
    </cfRule>
    <cfRule type="cellIs" priority="880" dxfId="148" operator="greaterThan">
      <formula>0</formula>
    </cfRule>
  </conditionalFormatting>
  <conditionalFormatting sqref="T68">
    <cfRule type="cellIs" priority="869" dxfId="146" operator="lessThan">
      <formula>0</formula>
    </cfRule>
  </conditionalFormatting>
  <conditionalFormatting sqref="U69">
    <cfRule type="cellIs" priority="871" dxfId="146" operator="lessThan">
      <formula>0</formula>
    </cfRule>
  </conditionalFormatting>
  <conditionalFormatting sqref="U68">
    <cfRule type="cellIs" priority="872" dxfId="146" operator="lessThan">
      <formula>0</formula>
    </cfRule>
    <cfRule type="cellIs" priority="873" dxfId="147" operator="equal">
      <formula>0</formula>
    </cfRule>
    <cfRule type="cellIs" priority="874" dxfId="148" operator="greaterThan">
      <formula>0</formula>
    </cfRule>
  </conditionalFormatting>
  <conditionalFormatting sqref="T69">
    <cfRule type="cellIs" priority="870" dxfId="146" operator="lessThan">
      <formula>0</formula>
    </cfRule>
  </conditionalFormatting>
  <conditionalFormatting sqref="U70">
    <cfRule type="cellIs" priority="60" dxfId="146" operator="lessThan">
      <formula>0</formula>
    </cfRule>
  </conditionalFormatting>
  <conditionalFormatting sqref="G11:G30 J11:J30">
    <cfRule type="cellIs" priority="31" dxfId="146" operator="lessThan">
      <formula>0</formula>
    </cfRule>
  </conditionalFormatting>
  <conditionalFormatting sqref="K11:K30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1:H30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3 J33">
    <cfRule type="cellIs" priority="24" dxfId="146" operator="lessThan">
      <formula>0</formula>
    </cfRule>
  </conditionalFormatting>
  <conditionalFormatting sqref="K33">
    <cfRule type="cellIs" priority="23" dxfId="146" operator="lessThan">
      <formula>0</formula>
    </cfRule>
  </conditionalFormatting>
  <conditionalFormatting sqref="H33">
    <cfRule type="cellIs" priority="22" dxfId="146" operator="lessThan">
      <formula>0</formula>
    </cfRule>
  </conditionalFormatting>
  <conditionalFormatting sqref="T11:T30">
    <cfRule type="cellIs" priority="21" dxfId="146" operator="lessThan">
      <formula>0</formula>
    </cfRule>
  </conditionalFormatting>
  <conditionalFormatting sqref="U11:U30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3">
    <cfRule type="cellIs" priority="17" dxfId="146" operator="lessThan">
      <formula>0</formula>
    </cfRule>
  </conditionalFormatting>
  <conditionalFormatting sqref="U33">
    <cfRule type="cellIs" priority="16" dxfId="146" operator="lessThan">
      <formula>0</formula>
    </cfRule>
  </conditionalFormatting>
  <conditionalFormatting sqref="G48:G67 J48:J67">
    <cfRule type="cellIs" priority="15" dxfId="146" operator="lessThan">
      <formula>0</formula>
    </cfRule>
  </conditionalFormatting>
  <conditionalFormatting sqref="K48:K67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8:H67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0 J70">
    <cfRule type="cellIs" priority="8" dxfId="146" operator="lessThan">
      <formula>0</formula>
    </cfRule>
  </conditionalFormatting>
  <conditionalFormatting sqref="K70">
    <cfRule type="cellIs" priority="7" dxfId="146" operator="lessThan">
      <formula>0</formula>
    </cfRule>
  </conditionalFormatting>
  <conditionalFormatting sqref="H70">
    <cfRule type="cellIs" priority="6" dxfId="146" operator="lessThan">
      <formula>0</formula>
    </cfRule>
  </conditionalFormatting>
  <conditionalFormatting sqref="T48:T67">
    <cfRule type="cellIs" priority="5" dxfId="146" operator="lessThan">
      <formula>0</formula>
    </cfRule>
  </conditionalFormatting>
  <conditionalFormatting sqref="U48:U67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I34">
      <selection activeCell="U37" sqref="U37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43741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102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58" t="s">
        <v>141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59" t="s">
        <v>142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4"/>
      <c r="M4" s="21"/>
      <c r="N4" s="159" t="s">
        <v>103</v>
      </c>
      <c r="O4" s="159"/>
      <c r="P4" s="159"/>
      <c r="Q4" s="159"/>
      <c r="R4" s="159"/>
      <c r="S4" s="159"/>
      <c r="T4" s="159"/>
      <c r="U4" s="15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81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8" t="s">
        <v>0</v>
      </c>
      <c r="B6" s="148" t="s">
        <v>1</v>
      </c>
      <c r="C6" s="145" t="s">
        <v>124</v>
      </c>
      <c r="D6" s="146"/>
      <c r="E6" s="146"/>
      <c r="F6" s="146"/>
      <c r="G6" s="146"/>
      <c r="H6" s="147"/>
      <c r="I6" s="145" t="s">
        <v>117</v>
      </c>
      <c r="J6" s="146"/>
      <c r="K6" s="147"/>
      <c r="L6" s="14"/>
      <c r="M6" s="14"/>
      <c r="N6" s="148" t="s">
        <v>0</v>
      </c>
      <c r="O6" s="148" t="s">
        <v>1</v>
      </c>
      <c r="P6" s="145" t="s">
        <v>125</v>
      </c>
      <c r="Q6" s="146"/>
      <c r="R6" s="146"/>
      <c r="S6" s="146"/>
      <c r="T6" s="146"/>
      <c r="U6" s="147"/>
    </row>
    <row r="7" spans="1:21" ht="14.25" customHeight="1">
      <c r="A7" s="149"/>
      <c r="B7" s="149"/>
      <c r="C7" s="172" t="s">
        <v>126</v>
      </c>
      <c r="D7" s="173"/>
      <c r="E7" s="173"/>
      <c r="F7" s="173"/>
      <c r="G7" s="173"/>
      <c r="H7" s="174"/>
      <c r="I7" s="126" t="s">
        <v>118</v>
      </c>
      <c r="J7" s="127"/>
      <c r="K7" s="128"/>
      <c r="L7" s="14"/>
      <c r="M7" s="14"/>
      <c r="N7" s="149"/>
      <c r="O7" s="149"/>
      <c r="P7" s="126" t="s">
        <v>127</v>
      </c>
      <c r="Q7" s="127"/>
      <c r="R7" s="127"/>
      <c r="S7" s="127"/>
      <c r="T7" s="127"/>
      <c r="U7" s="128"/>
    </row>
    <row r="8" spans="1:21" ht="14.25" customHeight="1">
      <c r="A8" s="149"/>
      <c r="B8" s="149"/>
      <c r="C8" s="129">
        <v>2019</v>
      </c>
      <c r="D8" s="130"/>
      <c r="E8" s="133">
        <v>2018</v>
      </c>
      <c r="F8" s="130"/>
      <c r="G8" s="143" t="s">
        <v>5</v>
      </c>
      <c r="H8" s="152" t="s">
        <v>61</v>
      </c>
      <c r="I8" s="157">
        <v>2019</v>
      </c>
      <c r="J8" s="151" t="s">
        <v>128</v>
      </c>
      <c r="K8" s="152" t="s">
        <v>130</v>
      </c>
      <c r="L8" s="14"/>
      <c r="M8" s="14"/>
      <c r="N8" s="149"/>
      <c r="O8" s="149"/>
      <c r="P8" s="167">
        <v>2019</v>
      </c>
      <c r="Q8" s="175"/>
      <c r="R8" s="176">
        <v>2018</v>
      </c>
      <c r="S8" s="175"/>
      <c r="T8" s="144" t="s">
        <v>5</v>
      </c>
      <c r="U8" s="168" t="s">
        <v>67</v>
      </c>
    </row>
    <row r="9" spans="1:21" ht="14.25" customHeight="1">
      <c r="A9" s="135" t="s">
        <v>6</v>
      </c>
      <c r="B9" s="135" t="s">
        <v>7</v>
      </c>
      <c r="C9" s="131"/>
      <c r="D9" s="132"/>
      <c r="E9" s="134"/>
      <c r="F9" s="132"/>
      <c r="G9" s="144"/>
      <c r="H9" s="151"/>
      <c r="I9" s="157"/>
      <c r="J9" s="151"/>
      <c r="K9" s="151"/>
      <c r="L9" s="14"/>
      <c r="M9" s="14"/>
      <c r="N9" s="135" t="s">
        <v>6</v>
      </c>
      <c r="O9" s="135" t="s">
        <v>7</v>
      </c>
      <c r="P9" s="131"/>
      <c r="Q9" s="132"/>
      <c r="R9" s="134"/>
      <c r="S9" s="132"/>
      <c r="T9" s="144"/>
      <c r="U9" s="169"/>
    </row>
    <row r="10" spans="1:21" ht="14.25" customHeight="1">
      <c r="A10" s="135"/>
      <c r="B10" s="135"/>
      <c r="C10" s="120" t="s">
        <v>8</v>
      </c>
      <c r="D10" s="83" t="s">
        <v>2</v>
      </c>
      <c r="E10" s="120" t="s">
        <v>8</v>
      </c>
      <c r="F10" s="83" t="s">
        <v>2</v>
      </c>
      <c r="G10" s="137" t="s">
        <v>9</v>
      </c>
      <c r="H10" s="137" t="s">
        <v>62</v>
      </c>
      <c r="I10" s="84" t="s">
        <v>8</v>
      </c>
      <c r="J10" s="153" t="s">
        <v>129</v>
      </c>
      <c r="K10" s="153" t="s">
        <v>131</v>
      </c>
      <c r="L10" s="14"/>
      <c r="M10" s="14"/>
      <c r="N10" s="135"/>
      <c r="O10" s="135"/>
      <c r="P10" s="120" t="s">
        <v>8</v>
      </c>
      <c r="Q10" s="83" t="s">
        <v>2</v>
      </c>
      <c r="R10" s="120" t="s">
        <v>8</v>
      </c>
      <c r="S10" s="83" t="s">
        <v>2</v>
      </c>
      <c r="T10" s="137" t="s">
        <v>9</v>
      </c>
      <c r="U10" s="170" t="s">
        <v>68</v>
      </c>
    </row>
    <row r="11" spans="1:21" ht="14.25" customHeight="1">
      <c r="A11" s="136"/>
      <c r="B11" s="136"/>
      <c r="C11" s="118" t="s">
        <v>10</v>
      </c>
      <c r="D11" s="46" t="s">
        <v>11</v>
      </c>
      <c r="E11" s="118" t="s">
        <v>10</v>
      </c>
      <c r="F11" s="46" t="s">
        <v>11</v>
      </c>
      <c r="G11" s="150"/>
      <c r="H11" s="150"/>
      <c r="I11" s="118" t="s">
        <v>10</v>
      </c>
      <c r="J11" s="154"/>
      <c r="K11" s="154"/>
      <c r="L11" s="14"/>
      <c r="M11" s="14"/>
      <c r="N11" s="136"/>
      <c r="O11" s="136"/>
      <c r="P11" s="118" t="s">
        <v>10</v>
      </c>
      <c r="Q11" s="46" t="s">
        <v>11</v>
      </c>
      <c r="R11" s="118" t="s">
        <v>10</v>
      </c>
      <c r="S11" s="46" t="s">
        <v>11</v>
      </c>
      <c r="T11" s="138"/>
      <c r="U11" s="171"/>
    </row>
    <row r="12" spans="1:21" ht="14.25" customHeight="1">
      <c r="A12" s="55">
        <v>1</v>
      </c>
      <c r="B12" s="85" t="s">
        <v>21</v>
      </c>
      <c r="C12" s="57">
        <v>1308</v>
      </c>
      <c r="D12" s="59">
        <v>0.14313854235062376</v>
      </c>
      <c r="E12" s="57">
        <v>682</v>
      </c>
      <c r="F12" s="59">
        <v>0.09741465504927868</v>
      </c>
      <c r="G12" s="105">
        <v>0.9178885630498534</v>
      </c>
      <c r="H12" s="87">
        <v>3</v>
      </c>
      <c r="I12" s="57">
        <v>1439</v>
      </c>
      <c r="J12" s="58">
        <v>-0.0910354412786657</v>
      </c>
      <c r="K12" s="89">
        <v>1</v>
      </c>
      <c r="L12" s="14"/>
      <c r="M12" s="14"/>
      <c r="N12" s="55">
        <v>1</v>
      </c>
      <c r="O12" s="85" t="s">
        <v>21</v>
      </c>
      <c r="P12" s="57">
        <v>17150</v>
      </c>
      <c r="Q12" s="59">
        <v>0.13952958596731022</v>
      </c>
      <c r="R12" s="57">
        <v>14980</v>
      </c>
      <c r="S12" s="59">
        <v>0.1313240231789531</v>
      </c>
      <c r="T12" s="108">
        <v>0.1448598130841121</v>
      </c>
      <c r="U12" s="89">
        <v>0</v>
      </c>
    </row>
    <row r="13" spans="1:21" ht="14.25" customHeight="1">
      <c r="A13" s="90">
        <v>2</v>
      </c>
      <c r="B13" s="91" t="s">
        <v>19</v>
      </c>
      <c r="C13" s="65">
        <v>1161</v>
      </c>
      <c r="D13" s="67">
        <v>0.12705187130663165</v>
      </c>
      <c r="E13" s="65">
        <v>997</v>
      </c>
      <c r="F13" s="67">
        <v>0.14240822739608627</v>
      </c>
      <c r="G13" s="106">
        <v>0.16449348044132406</v>
      </c>
      <c r="H13" s="93">
        <v>-1</v>
      </c>
      <c r="I13" s="65">
        <v>1098</v>
      </c>
      <c r="J13" s="66">
        <v>0.05737704918032782</v>
      </c>
      <c r="K13" s="95">
        <v>1</v>
      </c>
      <c r="L13" s="14"/>
      <c r="M13" s="14"/>
      <c r="N13" s="90">
        <v>2</v>
      </c>
      <c r="O13" s="91" t="s">
        <v>19</v>
      </c>
      <c r="P13" s="65">
        <v>13798</v>
      </c>
      <c r="Q13" s="67">
        <v>0.11225826397533215</v>
      </c>
      <c r="R13" s="65">
        <v>13481</v>
      </c>
      <c r="S13" s="67">
        <v>0.11818285423734758</v>
      </c>
      <c r="T13" s="109">
        <v>0.023514576070024384</v>
      </c>
      <c r="U13" s="95">
        <v>0</v>
      </c>
    </row>
    <row r="14" spans="1:21" ht="14.25" customHeight="1">
      <c r="A14" s="63">
        <v>3</v>
      </c>
      <c r="B14" s="91" t="s">
        <v>24</v>
      </c>
      <c r="C14" s="65">
        <v>936</v>
      </c>
      <c r="D14" s="67">
        <v>0.10242941562705186</v>
      </c>
      <c r="E14" s="65">
        <v>776</v>
      </c>
      <c r="F14" s="67">
        <v>0.1108413083845165</v>
      </c>
      <c r="G14" s="106">
        <v>0.2061855670103092</v>
      </c>
      <c r="H14" s="93">
        <v>0</v>
      </c>
      <c r="I14" s="65">
        <v>875</v>
      </c>
      <c r="J14" s="66">
        <v>0.06971428571428562</v>
      </c>
      <c r="K14" s="95">
        <v>2</v>
      </c>
      <c r="L14" s="14"/>
      <c r="M14" s="14"/>
      <c r="N14" s="63">
        <v>3</v>
      </c>
      <c r="O14" s="91" t="s">
        <v>31</v>
      </c>
      <c r="P14" s="65">
        <v>12264</v>
      </c>
      <c r="Q14" s="67">
        <v>0.0997778916794806</v>
      </c>
      <c r="R14" s="65">
        <v>7865</v>
      </c>
      <c r="S14" s="67">
        <v>0.06894949548080548</v>
      </c>
      <c r="T14" s="109">
        <v>0.5593134138588685</v>
      </c>
      <c r="U14" s="95">
        <v>3</v>
      </c>
    </row>
    <row r="15" spans="1:21" ht="14.25" customHeight="1">
      <c r="A15" s="63">
        <v>4</v>
      </c>
      <c r="B15" s="91" t="s">
        <v>31</v>
      </c>
      <c r="C15" s="65">
        <v>750</v>
      </c>
      <c r="D15" s="67">
        <v>0.08207485226526592</v>
      </c>
      <c r="E15" s="65">
        <v>801</v>
      </c>
      <c r="F15" s="67">
        <v>0.11441222682473932</v>
      </c>
      <c r="G15" s="106">
        <v>-0.06367041198501877</v>
      </c>
      <c r="H15" s="93">
        <v>-2</v>
      </c>
      <c r="I15" s="65">
        <v>1583</v>
      </c>
      <c r="J15" s="66">
        <v>-0.5262160454832596</v>
      </c>
      <c r="K15" s="95">
        <v>-3</v>
      </c>
      <c r="L15" s="14"/>
      <c r="M15" s="14"/>
      <c r="N15" s="63">
        <v>4</v>
      </c>
      <c r="O15" s="91" t="s">
        <v>24</v>
      </c>
      <c r="P15" s="65">
        <v>9318</v>
      </c>
      <c r="Q15" s="67">
        <v>0.07580971906958581</v>
      </c>
      <c r="R15" s="65">
        <v>8490</v>
      </c>
      <c r="S15" s="67">
        <v>0.07442863529968703</v>
      </c>
      <c r="T15" s="109">
        <v>0.09752650176678435</v>
      </c>
      <c r="U15" s="95">
        <v>0</v>
      </c>
    </row>
    <row r="16" spans="1:21" ht="14.25" customHeight="1">
      <c r="A16" s="71">
        <v>5</v>
      </c>
      <c r="B16" s="96" t="s">
        <v>25</v>
      </c>
      <c r="C16" s="73">
        <v>640</v>
      </c>
      <c r="D16" s="75">
        <v>0.07003720726636026</v>
      </c>
      <c r="E16" s="73">
        <v>531</v>
      </c>
      <c r="F16" s="75">
        <v>0.0758463076703328</v>
      </c>
      <c r="G16" s="107">
        <v>0.20527306967984926</v>
      </c>
      <c r="H16" s="98">
        <v>0</v>
      </c>
      <c r="I16" s="73">
        <v>837</v>
      </c>
      <c r="J16" s="74">
        <v>-0.2353643966547192</v>
      </c>
      <c r="K16" s="100">
        <v>1</v>
      </c>
      <c r="L16" s="14"/>
      <c r="M16" s="14"/>
      <c r="N16" s="71">
        <v>5</v>
      </c>
      <c r="O16" s="96" t="s">
        <v>25</v>
      </c>
      <c r="P16" s="73">
        <v>8325</v>
      </c>
      <c r="Q16" s="75">
        <v>0.0677308340045398</v>
      </c>
      <c r="R16" s="73">
        <v>7655</v>
      </c>
      <c r="S16" s="75">
        <v>0.06710850450166128</v>
      </c>
      <c r="T16" s="110">
        <v>0.08752449379490534</v>
      </c>
      <c r="U16" s="100">
        <v>2</v>
      </c>
    </row>
    <row r="17" spans="1:21" ht="14.25" customHeight="1">
      <c r="A17" s="55">
        <v>6</v>
      </c>
      <c r="B17" s="85" t="s">
        <v>20</v>
      </c>
      <c r="C17" s="57">
        <v>604</v>
      </c>
      <c r="D17" s="59">
        <v>0.0660976143576275</v>
      </c>
      <c r="E17" s="57">
        <v>258</v>
      </c>
      <c r="F17" s="59">
        <v>0.03685187830309956</v>
      </c>
      <c r="G17" s="105">
        <v>1.3410852713178296</v>
      </c>
      <c r="H17" s="87">
        <v>5</v>
      </c>
      <c r="I17" s="57">
        <v>756</v>
      </c>
      <c r="J17" s="58">
        <v>-0.20105820105820105</v>
      </c>
      <c r="K17" s="89">
        <v>1</v>
      </c>
      <c r="L17" s="14"/>
      <c r="M17" s="14"/>
      <c r="N17" s="55">
        <v>6</v>
      </c>
      <c r="O17" s="85" t="s">
        <v>20</v>
      </c>
      <c r="P17" s="57">
        <v>7673</v>
      </c>
      <c r="Q17" s="59">
        <v>0.06242626898700707</v>
      </c>
      <c r="R17" s="57">
        <v>7914</v>
      </c>
      <c r="S17" s="59">
        <v>0.06937906004260579</v>
      </c>
      <c r="T17" s="108">
        <v>-0.0304523629011878</v>
      </c>
      <c r="U17" s="89">
        <v>-1</v>
      </c>
    </row>
    <row r="18" spans="1:21" ht="14.25" customHeight="1">
      <c r="A18" s="63">
        <v>7</v>
      </c>
      <c r="B18" s="91" t="s">
        <v>22</v>
      </c>
      <c r="C18" s="65">
        <v>430</v>
      </c>
      <c r="D18" s="67">
        <v>0.047056248632085795</v>
      </c>
      <c r="E18" s="65">
        <v>462</v>
      </c>
      <c r="F18" s="67">
        <v>0.06599057277531781</v>
      </c>
      <c r="G18" s="106">
        <v>-0.06926406926406925</v>
      </c>
      <c r="H18" s="93">
        <v>-1</v>
      </c>
      <c r="I18" s="65">
        <v>513</v>
      </c>
      <c r="J18" s="66">
        <v>-0.16179337231968816</v>
      </c>
      <c r="K18" s="95">
        <v>2</v>
      </c>
      <c r="L18" s="14"/>
      <c r="M18" s="14"/>
      <c r="N18" s="63">
        <v>7</v>
      </c>
      <c r="O18" s="91" t="s">
        <v>22</v>
      </c>
      <c r="P18" s="65">
        <v>7089</v>
      </c>
      <c r="Q18" s="67">
        <v>0.05767494081179371</v>
      </c>
      <c r="R18" s="65">
        <v>8895</v>
      </c>
      <c r="S18" s="67">
        <v>0.07797911790232227</v>
      </c>
      <c r="T18" s="109">
        <v>-0.20303541315345697</v>
      </c>
      <c r="U18" s="95">
        <v>-4</v>
      </c>
    </row>
    <row r="19" spans="1:21" ht="14.25" customHeight="1">
      <c r="A19" s="63">
        <v>8</v>
      </c>
      <c r="B19" s="91" t="s">
        <v>26</v>
      </c>
      <c r="C19" s="65">
        <v>429</v>
      </c>
      <c r="D19" s="67">
        <v>0.04694681549573211</v>
      </c>
      <c r="E19" s="65">
        <v>421</v>
      </c>
      <c r="F19" s="67">
        <v>0.060134266533352375</v>
      </c>
      <c r="G19" s="106">
        <v>0.019002375296912177</v>
      </c>
      <c r="H19" s="93">
        <v>-1</v>
      </c>
      <c r="I19" s="65">
        <v>664</v>
      </c>
      <c r="J19" s="66">
        <v>-0.35391566265060237</v>
      </c>
      <c r="K19" s="95">
        <v>0</v>
      </c>
      <c r="L19" s="14"/>
      <c r="M19" s="14"/>
      <c r="N19" s="63">
        <v>8</v>
      </c>
      <c r="O19" s="91" t="s">
        <v>26</v>
      </c>
      <c r="P19" s="65">
        <v>5586</v>
      </c>
      <c r="Q19" s="67">
        <v>0.04544677942935247</v>
      </c>
      <c r="R19" s="65">
        <v>5533</v>
      </c>
      <c r="S19" s="67">
        <v>0.04850572898859462</v>
      </c>
      <c r="T19" s="109">
        <v>0.009578890294596132</v>
      </c>
      <c r="U19" s="95">
        <v>0</v>
      </c>
    </row>
    <row r="20" spans="1:21" ht="14.25" customHeight="1">
      <c r="A20" s="63">
        <v>9</v>
      </c>
      <c r="B20" s="91" t="s">
        <v>50</v>
      </c>
      <c r="C20" s="65">
        <v>382</v>
      </c>
      <c r="D20" s="67">
        <v>0.04180345808710877</v>
      </c>
      <c r="E20" s="65">
        <v>343</v>
      </c>
      <c r="F20" s="67">
        <v>0.048993000999857164</v>
      </c>
      <c r="G20" s="106">
        <v>0.1137026239067056</v>
      </c>
      <c r="H20" s="93">
        <v>-1</v>
      </c>
      <c r="I20" s="65">
        <v>253</v>
      </c>
      <c r="J20" s="66">
        <v>0.5098814229249011</v>
      </c>
      <c r="K20" s="95">
        <v>7</v>
      </c>
      <c r="L20" s="14"/>
      <c r="M20" s="14"/>
      <c r="N20" s="63">
        <v>9</v>
      </c>
      <c r="O20" s="91" t="s">
        <v>33</v>
      </c>
      <c r="P20" s="65">
        <v>5367</v>
      </c>
      <c r="Q20" s="67">
        <v>0.04366503136364746</v>
      </c>
      <c r="R20" s="65">
        <v>4232</v>
      </c>
      <c r="S20" s="67">
        <v>0.03710035154161078</v>
      </c>
      <c r="T20" s="109">
        <v>0.2681947069943289</v>
      </c>
      <c r="U20" s="95">
        <v>1</v>
      </c>
    </row>
    <row r="21" spans="1:21" ht="14.25" customHeight="1">
      <c r="A21" s="71">
        <v>10</v>
      </c>
      <c r="B21" s="96" t="s">
        <v>28</v>
      </c>
      <c r="C21" s="73">
        <v>351</v>
      </c>
      <c r="D21" s="75">
        <v>0.038411030860144454</v>
      </c>
      <c r="E21" s="73">
        <v>80</v>
      </c>
      <c r="F21" s="75">
        <v>0.011426939008713041</v>
      </c>
      <c r="G21" s="107">
        <v>3.3875</v>
      </c>
      <c r="H21" s="98">
        <v>6</v>
      </c>
      <c r="I21" s="73">
        <v>373</v>
      </c>
      <c r="J21" s="74">
        <v>-0.05898123324396787</v>
      </c>
      <c r="K21" s="100">
        <v>2</v>
      </c>
      <c r="L21" s="14"/>
      <c r="M21" s="14"/>
      <c r="N21" s="71">
        <v>10</v>
      </c>
      <c r="O21" s="96" t="s">
        <v>28</v>
      </c>
      <c r="P21" s="73">
        <v>5122</v>
      </c>
      <c r="Q21" s="75">
        <v>0.041671751564114456</v>
      </c>
      <c r="R21" s="73">
        <v>4152</v>
      </c>
      <c r="S21" s="75">
        <v>0.03639902164479394</v>
      </c>
      <c r="T21" s="110">
        <v>0.23362235067437376</v>
      </c>
      <c r="U21" s="100">
        <v>1</v>
      </c>
    </row>
    <row r="22" spans="1:21" ht="14.25" customHeight="1">
      <c r="A22" s="55">
        <v>11</v>
      </c>
      <c r="B22" s="85" t="s">
        <v>23</v>
      </c>
      <c r="C22" s="57">
        <v>320</v>
      </c>
      <c r="D22" s="59">
        <v>0.03501860363318013</v>
      </c>
      <c r="E22" s="57">
        <v>308</v>
      </c>
      <c r="F22" s="59">
        <v>0.04399371518354521</v>
      </c>
      <c r="G22" s="105">
        <v>0.03896103896103886</v>
      </c>
      <c r="H22" s="87">
        <v>-2</v>
      </c>
      <c r="I22" s="57">
        <v>402</v>
      </c>
      <c r="J22" s="58">
        <v>-0.20398009950248752</v>
      </c>
      <c r="K22" s="89">
        <v>-1</v>
      </c>
      <c r="L22" s="14"/>
      <c r="M22" s="14"/>
      <c r="N22" s="55">
        <v>11</v>
      </c>
      <c r="O22" s="85" t="s">
        <v>23</v>
      </c>
      <c r="P22" s="57">
        <v>4365</v>
      </c>
      <c r="Q22" s="59">
        <v>0.0355129237753533</v>
      </c>
      <c r="R22" s="57">
        <v>4304</v>
      </c>
      <c r="S22" s="59">
        <v>0.03773154844874593</v>
      </c>
      <c r="T22" s="108">
        <v>0.014172862453531554</v>
      </c>
      <c r="U22" s="89">
        <v>-2</v>
      </c>
    </row>
    <row r="23" spans="1:21" ht="14.25" customHeight="1">
      <c r="A23" s="63">
        <v>12</v>
      </c>
      <c r="B23" s="91" t="s">
        <v>32</v>
      </c>
      <c r="C23" s="65">
        <v>218</v>
      </c>
      <c r="D23" s="67">
        <v>0.02385642372510396</v>
      </c>
      <c r="E23" s="65">
        <v>146</v>
      </c>
      <c r="F23" s="67">
        <v>0.0208541636909013</v>
      </c>
      <c r="G23" s="106">
        <v>0.4931506849315068</v>
      </c>
      <c r="H23" s="93">
        <v>1</v>
      </c>
      <c r="I23" s="65">
        <v>366</v>
      </c>
      <c r="J23" s="66">
        <v>-0.40437158469945356</v>
      </c>
      <c r="K23" s="95">
        <v>1</v>
      </c>
      <c r="L23" s="14"/>
      <c r="M23" s="14"/>
      <c r="N23" s="63">
        <v>12</v>
      </c>
      <c r="O23" s="91" t="s">
        <v>50</v>
      </c>
      <c r="P23" s="65">
        <v>3639</v>
      </c>
      <c r="Q23" s="67">
        <v>0.02960630690000244</v>
      </c>
      <c r="R23" s="65">
        <v>3681</v>
      </c>
      <c r="S23" s="67">
        <v>0.032269941877284804</v>
      </c>
      <c r="T23" s="109">
        <v>-0.011409942950285301</v>
      </c>
      <c r="U23" s="95">
        <v>0</v>
      </c>
    </row>
    <row r="24" spans="1:21" ht="14.25" customHeight="1">
      <c r="A24" s="63">
        <v>13</v>
      </c>
      <c r="B24" s="91" t="s">
        <v>30</v>
      </c>
      <c r="C24" s="65">
        <v>195</v>
      </c>
      <c r="D24" s="67">
        <v>0.02133946158896914</v>
      </c>
      <c r="E24" s="65">
        <v>103</v>
      </c>
      <c r="F24" s="67">
        <v>0.01471218397371804</v>
      </c>
      <c r="G24" s="106">
        <v>0.8932038834951457</v>
      </c>
      <c r="H24" s="93">
        <v>2</v>
      </c>
      <c r="I24" s="65">
        <v>302</v>
      </c>
      <c r="J24" s="66">
        <v>-0.35430463576158944</v>
      </c>
      <c r="K24" s="95">
        <v>1</v>
      </c>
      <c r="L24" s="14"/>
      <c r="M24" s="14"/>
      <c r="N24" s="63">
        <v>13</v>
      </c>
      <c r="O24" s="91" t="s">
        <v>32</v>
      </c>
      <c r="P24" s="65">
        <v>3198</v>
      </c>
      <c r="Q24" s="67">
        <v>0.026018403260843034</v>
      </c>
      <c r="R24" s="65">
        <v>2871</v>
      </c>
      <c r="S24" s="67">
        <v>0.025168976672014308</v>
      </c>
      <c r="T24" s="109">
        <v>0.11389759665621724</v>
      </c>
      <c r="U24" s="95">
        <v>2</v>
      </c>
    </row>
    <row r="25" spans="1:21" ht="14.25" customHeight="1">
      <c r="A25" s="63">
        <v>14</v>
      </c>
      <c r="B25" s="91" t="s">
        <v>29</v>
      </c>
      <c r="C25" s="65">
        <v>184</v>
      </c>
      <c r="D25" s="67">
        <v>0.020135697089078572</v>
      </c>
      <c r="E25" s="65">
        <v>167</v>
      </c>
      <c r="F25" s="67">
        <v>0.023853735180688472</v>
      </c>
      <c r="G25" s="106">
        <v>0.10179640718562877</v>
      </c>
      <c r="H25" s="93">
        <v>-2</v>
      </c>
      <c r="I25" s="65">
        <v>222</v>
      </c>
      <c r="J25" s="66">
        <v>-0.1711711711711712</v>
      </c>
      <c r="K25" s="95">
        <v>4</v>
      </c>
      <c r="L25" s="14"/>
      <c r="M25" s="14"/>
      <c r="N25" s="63">
        <v>14</v>
      </c>
      <c r="O25" s="91" t="s">
        <v>30</v>
      </c>
      <c r="P25" s="65">
        <v>2823</v>
      </c>
      <c r="Q25" s="67">
        <v>0.022967464792170073</v>
      </c>
      <c r="R25" s="65">
        <v>3055</v>
      </c>
      <c r="S25" s="67">
        <v>0.026782035434693038</v>
      </c>
      <c r="T25" s="109">
        <v>-0.07594108019639934</v>
      </c>
      <c r="U25" s="95">
        <v>0</v>
      </c>
    </row>
    <row r="26" spans="1:21" ht="14.25" customHeight="1">
      <c r="A26" s="71">
        <v>15</v>
      </c>
      <c r="B26" s="96" t="s">
        <v>33</v>
      </c>
      <c r="C26" s="73">
        <v>178</v>
      </c>
      <c r="D26" s="75">
        <v>0.019479098270956445</v>
      </c>
      <c r="E26" s="73">
        <v>307</v>
      </c>
      <c r="F26" s="75">
        <v>0.0438508784459363</v>
      </c>
      <c r="G26" s="107">
        <v>-0.42019543973941365</v>
      </c>
      <c r="H26" s="98">
        <v>-5</v>
      </c>
      <c r="I26" s="73">
        <v>1086</v>
      </c>
      <c r="J26" s="74">
        <v>-0.8360957642725598</v>
      </c>
      <c r="K26" s="100">
        <v>-11</v>
      </c>
      <c r="L26" s="14"/>
      <c r="M26" s="14"/>
      <c r="N26" s="71">
        <v>15</v>
      </c>
      <c r="O26" s="96" t="s">
        <v>37</v>
      </c>
      <c r="P26" s="73">
        <v>2817</v>
      </c>
      <c r="Q26" s="75">
        <v>0.022918649776671303</v>
      </c>
      <c r="R26" s="73">
        <v>1933</v>
      </c>
      <c r="S26" s="75">
        <v>0.01694588363183687</v>
      </c>
      <c r="T26" s="110">
        <v>0.45732022762545266</v>
      </c>
      <c r="U26" s="100">
        <v>3</v>
      </c>
    </row>
    <row r="27" spans="1:21" ht="14.25" customHeight="1">
      <c r="A27" s="55">
        <v>16</v>
      </c>
      <c r="B27" s="85" t="s">
        <v>34</v>
      </c>
      <c r="C27" s="57">
        <v>177</v>
      </c>
      <c r="D27" s="59">
        <v>0.019369665134602757</v>
      </c>
      <c r="E27" s="57">
        <v>72</v>
      </c>
      <c r="F27" s="59">
        <v>0.010284245107841736</v>
      </c>
      <c r="G27" s="105">
        <v>1.4583333333333335</v>
      </c>
      <c r="H27" s="87">
        <v>1</v>
      </c>
      <c r="I27" s="57">
        <v>139</v>
      </c>
      <c r="J27" s="58">
        <v>0.27338129496402885</v>
      </c>
      <c r="K27" s="89">
        <v>3</v>
      </c>
      <c r="L27" s="14"/>
      <c r="M27" s="14"/>
      <c r="N27" s="55">
        <v>16</v>
      </c>
      <c r="O27" s="85" t="s">
        <v>56</v>
      </c>
      <c r="P27" s="57">
        <v>2561</v>
      </c>
      <c r="Q27" s="59">
        <v>0.020835875782057228</v>
      </c>
      <c r="R27" s="57">
        <v>2831</v>
      </c>
      <c r="S27" s="59">
        <v>0.024818311723605886</v>
      </c>
      <c r="T27" s="108">
        <v>-0.0953726598375132</v>
      </c>
      <c r="U27" s="89">
        <v>0</v>
      </c>
    </row>
    <row r="28" spans="1:21" ht="14.25" customHeight="1">
      <c r="A28" s="63">
        <v>17</v>
      </c>
      <c r="B28" s="91" t="s">
        <v>37</v>
      </c>
      <c r="C28" s="65">
        <v>156</v>
      </c>
      <c r="D28" s="67">
        <v>0.017071569271175313</v>
      </c>
      <c r="E28" s="65">
        <v>58</v>
      </c>
      <c r="F28" s="67">
        <v>0.008284530781316954</v>
      </c>
      <c r="G28" s="106">
        <v>1.6896551724137931</v>
      </c>
      <c r="H28" s="93">
        <v>4</v>
      </c>
      <c r="I28" s="65">
        <v>401</v>
      </c>
      <c r="J28" s="66">
        <v>-0.6109725685785536</v>
      </c>
      <c r="K28" s="95">
        <v>-6</v>
      </c>
      <c r="L28" s="14"/>
      <c r="M28" s="14"/>
      <c r="N28" s="63">
        <v>17</v>
      </c>
      <c r="O28" s="91" t="s">
        <v>27</v>
      </c>
      <c r="P28" s="65">
        <v>2509</v>
      </c>
      <c r="Q28" s="67">
        <v>0.020412812314401244</v>
      </c>
      <c r="R28" s="65">
        <v>3269</v>
      </c>
      <c r="S28" s="67">
        <v>0.02865809290867808</v>
      </c>
      <c r="T28" s="109">
        <v>-0.2324869990822882</v>
      </c>
      <c r="U28" s="95">
        <v>-4</v>
      </c>
    </row>
    <row r="29" spans="1:21" ht="14.25" customHeight="1">
      <c r="A29" s="63">
        <v>18</v>
      </c>
      <c r="B29" s="91" t="s">
        <v>56</v>
      </c>
      <c r="C29" s="65">
        <v>144</v>
      </c>
      <c r="D29" s="67">
        <v>0.015758371634931056</v>
      </c>
      <c r="E29" s="65">
        <v>123</v>
      </c>
      <c r="F29" s="67">
        <v>0.0175689187258963</v>
      </c>
      <c r="G29" s="106">
        <v>0.1707317073170731</v>
      </c>
      <c r="H29" s="93">
        <v>-4</v>
      </c>
      <c r="I29" s="65">
        <v>231</v>
      </c>
      <c r="J29" s="66">
        <v>-0.37662337662337664</v>
      </c>
      <c r="K29" s="95">
        <v>-1</v>
      </c>
      <c r="L29" s="14"/>
      <c r="M29" s="14"/>
      <c r="N29" s="63">
        <v>18</v>
      </c>
      <c r="O29" s="91" t="s">
        <v>29</v>
      </c>
      <c r="P29" s="65">
        <v>2417</v>
      </c>
      <c r="Q29" s="67">
        <v>0.01966431541008681</v>
      </c>
      <c r="R29" s="65">
        <v>2465</v>
      </c>
      <c r="S29" s="67">
        <v>0.02160972744566885</v>
      </c>
      <c r="T29" s="109">
        <v>-0.01947261663286004</v>
      </c>
      <c r="U29" s="95">
        <v>-1</v>
      </c>
    </row>
    <row r="30" spans="1:21" ht="14.25" customHeight="1">
      <c r="A30" s="63">
        <v>19</v>
      </c>
      <c r="B30" s="91" t="s">
        <v>36</v>
      </c>
      <c r="C30" s="65">
        <v>140</v>
      </c>
      <c r="D30" s="67">
        <v>0.015320639089516306</v>
      </c>
      <c r="E30" s="65">
        <v>69</v>
      </c>
      <c r="F30" s="67">
        <v>0.009855734895014998</v>
      </c>
      <c r="G30" s="106">
        <v>1.028985507246377</v>
      </c>
      <c r="H30" s="93">
        <v>0</v>
      </c>
      <c r="I30" s="65">
        <v>77</v>
      </c>
      <c r="J30" s="66">
        <v>0.8181818181818181</v>
      </c>
      <c r="K30" s="95">
        <v>4</v>
      </c>
      <c r="N30" s="63">
        <v>19</v>
      </c>
      <c r="O30" s="91" t="s">
        <v>34</v>
      </c>
      <c r="P30" s="65">
        <v>1393</v>
      </c>
      <c r="Q30" s="67">
        <v>0.011333219431630502</v>
      </c>
      <c r="R30" s="65">
        <v>1189</v>
      </c>
      <c r="S30" s="67">
        <v>0.010423515591440268</v>
      </c>
      <c r="T30" s="109">
        <v>0.17157275021026064</v>
      </c>
      <c r="U30" s="95">
        <v>0</v>
      </c>
    </row>
    <row r="31" spans="1:21" ht="14.25" customHeight="1">
      <c r="A31" s="71">
        <v>20</v>
      </c>
      <c r="B31" s="96" t="s">
        <v>27</v>
      </c>
      <c r="C31" s="73">
        <v>88</v>
      </c>
      <c r="D31" s="75">
        <v>0.009630115999124535</v>
      </c>
      <c r="E31" s="73">
        <v>72</v>
      </c>
      <c r="F31" s="75">
        <v>0.010284245107841736</v>
      </c>
      <c r="G31" s="107">
        <v>0.22222222222222232</v>
      </c>
      <c r="H31" s="98">
        <v>-3</v>
      </c>
      <c r="I31" s="73">
        <v>281</v>
      </c>
      <c r="J31" s="74">
        <v>-0.6868327402135231</v>
      </c>
      <c r="K31" s="100">
        <v>-5</v>
      </c>
      <c r="N31" s="71">
        <v>20</v>
      </c>
      <c r="O31" s="96" t="s">
        <v>36</v>
      </c>
      <c r="P31" s="73">
        <v>961</v>
      </c>
      <c r="Q31" s="75">
        <v>0.00781853831571925</v>
      </c>
      <c r="R31" s="73">
        <v>824</v>
      </c>
      <c r="S31" s="75">
        <v>0.007223697937213441</v>
      </c>
      <c r="T31" s="110">
        <v>0.1662621359223302</v>
      </c>
      <c r="U31" s="100">
        <v>2</v>
      </c>
    </row>
    <row r="32" spans="1:21" ht="14.25" customHeight="1">
      <c r="A32" s="163" t="s">
        <v>53</v>
      </c>
      <c r="B32" s="164"/>
      <c r="C32" s="26">
        <f>SUM(C12:C31)</f>
        <v>8791</v>
      </c>
      <c r="D32" s="6">
        <f>C32/C34</f>
        <v>0.9620267016852703</v>
      </c>
      <c r="E32" s="26">
        <f>SUM(E12:E31)</f>
        <v>6776</v>
      </c>
      <c r="F32" s="6">
        <f>E32/E34</f>
        <v>0.9678617340379946</v>
      </c>
      <c r="G32" s="17">
        <f>C32/E32-1</f>
        <v>0.29737308146399055</v>
      </c>
      <c r="H32" s="17"/>
      <c r="I32" s="26">
        <f>SUM(I12:I31)</f>
        <v>11898</v>
      </c>
      <c r="J32" s="18">
        <f>C32/I32-1</f>
        <v>-0.2611363254328458</v>
      </c>
      <c r="K32" s="19"/>
      <c r="N32" s="163" t="s">
        <v>53</v>
      </c>
      <c r="O32" s="164"/>
      <c r="P32" s="3">
        <f>SUM(P12:P31)</f>
        <v>118375</v>
      </c>
      <c r="Q32" s="6">
        <f>P32/P34</f>
        <v>0.9630795766110989</v>
      </c>
      <c r="R32" s="3">
        <f>SUM(R12:R31)</f>
        <v>109619</v>
      </c>
      <c r="S32" s="6">
        <f>R32/R34</f>
        <v>0.9609885244895633</v>
      </c>
      <c r="T32" s="17">
        <f>P32/R32-1</f>
        <v>0.07987666371705626</v>
      </c>
      <c r="U32" s="27"/>
    </row>
    <row r="33" spans="1:21" ht="14.25" customHeight="1">
      <c r="A33" s="163" t="s">
        <v>12</v>
      </c>
      <c r="B33" s="164"/>
      <c r="C33" s="26">
        <f>C34-SUM(C12:C31)</f>
        <v>347</v>
      </c>
      <c r="D33" s="6">
        <f>C33/C34</f>
        <v>0.0379732983147297</v>
      </c>
      <c r="E33" s="26">
        <f>E34-SUM(E12:E31)</f>
        <v>225</v>
      </c>
      <c r="F33" s="6">
        <f>E33/E34</f>
        <v>0.032138265962005426</v>
      </c>
      <c r="G33" s="17">
        <f>C33/E33-1</f>
        <v>0.5422222222222222</v>
      </c>
      <c r="H33" s="17"/>
      <c r="I33" s="26">
        <f>I34-SUM(I12:I31)</f>
        <v>492</v>
      </c>
      <c r="J33" s="18">
        <f>C33/I33-1</f>
        <v>-0.2947154471544715</v>
      </c>
      <c r="K33" s="19"/>
      <c r="N33" s="163" t="s">
        <v>12</v>
      </c>
      <c r="O33" s="164"/>
      <c r="P33" s="3">
        <f>P34-SUM(P12:P31)</f>
        <v>4538</v>
      </c>
      <c r="Q33" s="6">
        <f>P33/P34</f>
        <v>0.03692042338890109</v>
      </c>
      <c r="R33" s="3">
        <f>R34-SUM(R12:R31)</f>
        <v>4450</v>
      </c>
      <c r="S33" s="6">
        <f>R33/R34</f>
        <v>0.03901147551043667</v>
      </c>
      <c r="T33" s="17">
        <f>P33/R33-1</f>
        <v>0.01977528089887648</v>
      </c>
      <c r="U33" s="28"/>
    </row>
    <row r="34" spans="1:21" ht="14.25" customHeight="1">
      <c r="A34" s="155" t="s">
        <v>38</v>
      </c>
      <c r="B34" s="156"/>
      <c r="C34" s="24">
        <v>9138</v>
      </c>
      <c r="D34" s="103">
        <v>1</v>
      </c>
      <c r="E34" s="24">
        <v>7001</v>
      </c>
      <c r="F34" s="103">
        <v>0.9994286530495645</v>
      </c>
      <c r="G34" s="20">
        <v>0.305242108270247</v>
      </c>
      <c r="H34" s="20"/>
      <c r="I34" s="24">
        <v>12390</v>
      </c>
      <c r="J34" s="49">
        <v>-0.2624697336561743</v>
      </c>
      <c r="K34" s="104"/>
      <c r="N34" s="155" t="s">
        <v>38</v>
      </c>
      <c r="O34" s="156"/>
      <c r="P34" s="24">
        <v>122913</v>
      </c>
      <c r="Q34" s="103">
        <v>1</v>
      </c>
      <c r="R34" s="24">
        <v>114069</v>
      </c>
      <c r="S34" s="103">
        <v>1</v>
      </c>
      <c r="T34" s="29">
        <v>0.07753202009310156</v>
      </c>
      <c r="U34" s="104"/>
    </row>
    <row r="35" spans="1:14" ht="14.25" customHeight="1">
      <c r="A35" t="s">
        <v>108</v>
      </c>
      <c r="C35" s="16"/>
      <c r="D35" s="16"/>
      <c r="E35" s="16"/>
      <c r="F35" s="16"/>
      <c r="G35" s="16"/>
      <c r="H35" s="16"/>
      <c r="I35" s="16"/>
      <c r="J35" s="16"/>
      <c r="N35" t="s">
        <v>108</v>
      </c>
    </row>
    <row r="36" spans="1:14" ht="15">
      <c r="A36" s="9" t="s">
        <v>110</v>
      </c>
      <c r="N36" s="9" t="s">
        <v>110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104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8" t="s">
        <v>143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9" t="s">
        <v>144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4"/>
      <c r="M41" s="21"/>
      <c r="N41" s="159" t="s">
        <v>105</v>
      </c>
      <c r="O41" s="159"/>
      <c r="P41" s="159"/>
      <c r="Q41" s="159"/>
      <c r="R41" s="159"/>
      <c r="S41" s="159"/>
      <c r="T41" s="159"/>
      <c r="U41" s="15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81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 customHeight="1">
      <c r="A43" s="148" t="s">
        <v>0</v>
      </c>
      <c r="B43" s="148" t="s">
        <v>52</v>
      </c>
      <c r="C43" s="145" t="s">
        <v>124</v>
      </c>
      <c r="D43" s="146"/>
      <c r="E43" s="146"/>
      <c r="F43" s="146"/>
      <c r="G43" s="146"/>
      <c r="H43" s="147"/>
      <c r="I43" s="145" t="s">
        <v>117</v>
      </c>
      <c r="J43" s="146"/>
      <c r="K43" s="147"/>
      <c r="L43" s="14"/>
      <c r="M43" s="14"/>
      <c r="N43" s="148" t="s">
        <v>0</v>
      </c>
      <c r="O43" s="148" t="s">
        <v>52</v>
      </c>
      <c r="P43" s="145" t="s">
        <v>125</v>
      </c>
      <c r="Q43" s="146"/>
      <c r="R43" s="146"/>
      <c r="S43" s="146"/>
      <c r="T43" s="146"/>
      <c r="U43" s="147"/>
    </row>
    <row r="44" spans="1:21" ht="15" customHeight="1">
      <c r="A44" s="149"/>
      <c r="B44" s="149"/>
      <c r="C44" s="172" t="s">
        <v>126</v>
      </c>
      <c r="D44" s="173"/>
      <c r="E44" s="173"/>
      <c r="F44" s="173"/>
      <c r="G44" s="173"/>
      <c r="H44" s="174"/>
      <c r="I44" s="126" t="s">
        <v>118</v>
      </c>
      <c r="J44" s="127"/>
      <c r="K44" s="128"/>
      <c r="L44" s="14"/>
      <c r="M44" s="14"/>
      <c r="N44" s="149"/>
      <c r="O44" s="149"/>
      <c r="P44" s="126" t="s">
        <v>127</v>
      </c>
      <c r="Q44" s="127"/>
      <c r="R44" s="127"/>
      <c r="S44" s="127"/>
      <c r="T44" s="127"/>
      <c r="U44" s="128"/>
    </row>
    <row r="45" spans="1:21" ht="15" customHeight="1">
      <c r="A45" s="149"/>
      <c r="B45" s="149"/>
      <c r="C45" s="129">
        <v>2019</v>
      </c>
      <c r="D45" s="130"/>
      <c r="E45" s="133">
        <v>2018</v>
      </c>
      <c r="F45" s="130"/>
      <c r="G45" s="143" t="s">
        <v>5</v>
      </c>
      <c r="H45" s="152" t="s">
        <v>61</v>
      </c>
      <c r="I45" s="157">
        <v>2019</v>
      </c>
      <c r="J45" s="151" t="s">
        <v>128</v>
      </c>
      <c r="K45" s="152" t="s">
        <v>130</v>
      </c>
      <c r="L45" s="14"/>
      <c r="M45" s="14"/>
      <c r="N45" s="149"/>
      <c r="O45" s="149"/>
      <c r="P45" s="129">
        <v>2019</v>
      </c>
      <c r="Q45" s="130"/>
      <c r="R45" s="129">
        <v>2018</v>
      </c>
      <c r="S45" s="130"/>
      <c r="T45" s="143" t="s">
        <v>5</v>
      </c>
      <c r="U45" s="168" t="s">
        <v>67</v>
      </c>
    </row>
    <row r="46" spans="1:21" ht="15" customHeight="1">
      <c r="A46" s="135" t="s">
        <v>6</v>
      </c>
      <c r="B46" s="135" t="s">
        <v>52</v>
      </c>
      <c r="C46" s="131"/>
      <c r="D46" s="132"/>
      <c r="E46" s="134"/>
      <c r="F46" s="132"/>
      <c r="G46" s="144"/>
      <c r="H46" s="151"/>
      <c r="I46" s="157"/>
      <c r="J46" s="151"/>
      <c r="K46" s="151"/>
      <c r="L46" s="14"/>
      <c r="M46" s="14"/>
      <c r="N46" s="135" t="s">
        <v>6</v>
      </c>
      <c r="O46" s="135" t="s">
        <v>52</v>
      </c>
      <c r="P46" s="131"/>
      <c r="Q46" s="132"/>
      <c r="R46" s="131"/>
      <c r="S46" s="132"/>
      <c r="T46" s="144"/>
      <c r="U46" s="169"/>
    </row>
    <row r="47" spans="1:21" ht="15" customHeight="1">
      <c r="A47" s="135"/>
      <c r="B47" s="135"/>
      <c r="C47" s="120" t="s">
        <v>8</v>
      </c>
      <c r="D47" s="83" t="s">
        <v>2</v>
      </c>
      <c r="E47" s="120" t="s">
        <v>8</v>
      </c>
      <c r="F47" s="83" t="s">
        <v>2</v>
      </c>
      <c r="G47" s="137" t="s">
        <v>9</v>
      </c>
      <c r="H47" s="137" t="s">
        <v>62</v>
      </c>
      <c r="I47" s="84" t="s">
        <v>8</v>
      </c>
      <c r="J47" s="153" t="s">
        <v>129</v>
      </c>
      <c r="K47" s="153" t="s">
        <v>131</v>
      </c>
      <c r="L47" s="14"/>
      <c r="M47" s="14"/>
      <c r="N47" s="135"/>
      <c r="O47" s="135"/>
      <c r="P47" s="115" t="s">
        <v>8</v>
      </c>
      <c r="Q47" s="83" t="s">
        <v>2</v>
      </c>
      <c r="R47" s="115" t="s">
        <v>8</v>
      </c>
      <c r="S47" s="83" t="s">
        <v>2</v>
      </c>
      <c r="T47" s="137" t="s">
        <v>9</v>
      </c>
      <c r="U47" s="170" t="s">
        <v>68</v>
      </c>
    </row>
    <row r="48" spans="1:21" ht="15" customHeight="1">
      <c r="A48" s="136"/>
      <c r="B48" s="136"/>
      <c r="C48" s="118" t="s">
        <v>10</v>
      </c>
      <c r="D48" s="46" t="s">
        <v>11</v>
      </c>
      <c r="E48" s="118" t="s">
        <v>10</v>
      </c>
      <c r="F48" s="46" t="s">
        <v>11</v>
      </c>
      <c r="G48" s="150"/>
      <c r="H48" s="150"/>
      <c r="I48" s="118" t="s">
        <v>10</v>
      </c>
      <c r="J48" s="154"/>
      <c r="K48" s="154"/>
      <c r="L48" s="14"/>
      <c r="M48" s="14"/>
      <c r="N48" s="136"/>
      <c r="O48" s="136"/>
      <c r="P48" s="114" t="s">
        <v>10</v>
      </c>
      <c r="Q48" s="46" t="s">
        <v>11</v>
      </c>
      <c r="R48" s="114" t="s">
        <v>10</v>
      </c>
      <c r="S48" s="46" t="s">
        <v>11</v>
      </c>
      <c r="T48" s="138"/>
      <c r="U48" s="171"/>
    </row>
    <row r="49" spans="1:21" ht="15">
      <c r="A49" s="55">
        <v>1</v>
      </c>
      <c r="B49" s="85" t="s">
        <v>45</v>
      </c>
      <c r="C49" s="57">
        <v>498</v>
      </c>
      <c r="D49" s="62">
        <v>0.054497701904136574</v>
      </c>
      <c r="E49" s="57">
        <v>449</v>
      </c>
      <c r="F49" s="62">
        <v>0.06413369518640194</v>
      </c>
      <c r="G49" s="86">
        <v>0.10913140311804015</v>
      </c>
      <c r="H49" s="87">
        <v>0</v>
      </c>
      <c r="I49" s="57">
        <v>1062</v>
      </c>
      <c r="J49" s="88">
        <v>-0.5310734463276836</v>
      </c>
      <c r="K49" s="89">
        <v>0</v>
      </c>
      <c r="L49" s="14"/>
      <c r="M49" s="14"/>
      <c r="N49" s="55">
        <v>1</v>
      </c>
      <c r="O49" s="85" t="s">
        <v>45</v>
      </c>
      <c r="P49" s="57">
        <v>7564</v>
      </c>
      <c r="Q49" s="62">
        <v>0.061539462872112795</v>
      </c>
      <c r="R49" s="57">
        <v>3933</v>
      </c>
      <c r="S49" s="62">
        <v>0.03447913105225785</v>
      </c>
      <c r="T49" s="60">
        <v>0.9232138316806509</v>
      </c>
      <c r="U49" s="89">
        <v>2</v>
      </c>
    </row>
    <row r="50" spans="1:21" ht="15">
      <c r="A50" s="90">
        <v>2</v>
      </c>
      <c r="B50" s="91" t="s">
        <v>46</v>
      </c>
      <c r="C50" s="65">
        <v>414</v>
      </c>
      <c r="D50" s="70">
        <v>0.04530531845042679</v>
      </c>
      <c r="E50" s="65">
        <v>198</v>
      </c>
      <c r="F50" s="70">
        <v>0.028281674046564776</v>
      </c>
      <c r="G50" s="92">
        <v>1.0909090909090908</v>
      </c>
      <c r="H50" s="93">
        <v>1</v>
      </c>
      <c r="I50" s="65">
        <v>258</v>
      </c>
      <c r="J50" s="94">
        <v>0.6046511627906976</v>
      </c>
      <c r="K50" s="95">
        <v>5</v>
      </c>
      <c r="L50" s="14"/>
      <c r="M50" s="14"/>
      <c r="N50" s="90">
        <v>2</v>
      </c>
      <c r="O50" s="91" t="s">
        <v>46</v>
      </c>
      <c r="P50" s="65">
        <v>4796</v>
      </c>
      <c r="Q50" s="70">
        <v>0.03901946905534809</v>
      </c>
      <c r="R50" s="65">
        <v>4683</v>
      </c>
      <c r="S50" s="70">
        <v>0.04105409883491571</v>
      </c>
      <c r="T50" s="68">
        <v>0.02412983130471913</v>
      </c>
      <c r="U50" s="95">
        <v>-1</v>
      </c>
    </row>
    <row r="51" spans="1:21" ht="15">
      <c r="A51" s="90">
        <v>3</v>
      </c>
      <c r="B51" s="91" t="s">
        <v>64</v>
      </c>
      <c r="C51" s="65">
        <v>354</v>
      </c>
      <c r="D51" s="70">
        <v>0.038739330269205514</v>
      </c>
      <c r="E51" s="65">
        <v>63</v>
      </c>
      <c r="F51" s="70">
        <v>0.00899871446936152</v>
      </c>
      <c r="G51" s="92">
        <v>4.619047619047619</v>
      </c>
      <c r="H51" s="93">
        <v>32</v>
      </c>
      <c r="I51" s="65">
        <v>488</v>
      </c>
      <c r="J51" s="94">
        <v>-0.27459016393442626</v>
      </c>
      <c r="K51" s="95">
        <v>-1</v>
      </c>
      <c r="L51" s="14"/>
      <c r="M51" s="14"/>
      <c r="N51" s="90">
        <v>3</v>
      </c>
      <c r="O51" s="91" t="s">
        <v>42</v>
      </c>
      <c r="P51" s="65">
        <v>4095</v>
      </c>
      <c r="Q51" s="70">
        <v>0.03331624807790876</v>
      </c>
      <c r="R51" s="65">
        <v>4554</v>
      </c>
      <c r="S51" s="70">
        <v>0.03992320437629856</v>
      </c>
      <c r="T51" s="68">
        <v>-0.10079051383399207</v>
      </c>
      <c r="U51" s="95">
        <v>-1</v>
      </c>
    </row>
    <row r="52" spans="1:21" ht="15">
      <c r="A52" s="90">
        <v>4</v>
      </c>
      <c r="B52" s="91" t="s">
        <v>42</v>
      </c>
      <c r="C52" s="65">
        <v>290</v>
      </c>
      <c r="D52" s="70">
        <v>0.03173560954256949</v>
      </c>
      <c r="E52" s="65">
        <v>369</v>
      </c>
      <c r="F52" s="70">
        <v>0.0527067561776889</v>
      </c>
      <c r="G52" s="92">
        <v>-0.21409214092140927</v>
      </c>
      <c r="H52" s="93">
        <v>-2</v>
      </c>
      <c r="I52" s="65">
        <v>295</v>
      </c>
      <c r="J52" s="94">
        <v>-0.016949152542372836</v>
      </c>
      <c r="K52" s="95">
        <v>0</v>
      </c>
      <c r="L52" s="14"/>
      <c r="M52" s="14"/>
      <c r="N52" s="90">
        <v>4</v>
      </c>
      <c r="O52" s="91" t="s">
        <v>64</v>
      </c>
      <c r="P52" s="65">
        <v>3897</v>
      </c>
      <c r="Q52" s="70">
        <v>0.03170535256644944</v>
      </c>
      <c r="R52" s="65">
        <v>1781</v>
      </c>
      <c r="S52" s="70">
        <v>0.015613356827884877</v>
      </c>
      <c r="T52" s="68">
        <v>1.1880965749578887</v>
      </c>
      <c r="U52" s="95">
        <v>15</v>
      </c>
    </row>
    <row r="53" spans="1:21" ht="15">
      <c r="A53" s="90">
        <v>5</v>
      </c>
      <c r="B53" s="96" t="s">
        <v>39</v>
      </c>
      <c r="C53" s="73">
        <v>253</v>
      </c>
      <c r="D53" s="78">
        <v>0.027686583497483038</v>
      </c>
      <c r="E53" s="73">
        <v>160</v>
      </c>
      <c r="F53" s="78">
        <v>0.022853878017426082</v>
      </c>
      <c r="G53" s="97">
        <v>0.58125</v>
      </c>
      <c r="H53" s="98">
        <v>5</v>
      </c>
      <c r="I53" s="73">
        <v>263</v>
      </c>
      <c r="J53" s="99">
        <v>-0.03802281368821292</v>
      </c>
      <c r="K53" s="100">
        <v>0</v>
      </c>
      <c r="L53" s="14"/>
      <c r="M53" s="14"/>
      <c r="N53" s="90">
        <v>5</v>
      </c>
      <c r="O53" s="96" t="s">
        <v>70</v>
      </c>
      <c r="P53" s="73">
        <v>3446</v>
      </c>
      <c r="Q53" s="78">
        <v>0.02803609056812542</v>
      </c>
      <c r="R53" s="73">
        <v>2678</v>
      </c>
      <c r="S53" s="78">
        <v>0.02347701829594368</v>
      </c>
      <c r="T53" s="76">
        <v>0.2867811799850635</v>
      </c>
      <c r="U53" s="100">
        <v>3</v>
      </c>
    </row>
    <row r="54" spans="1:21" ht="15">
      <c r="A54" s="101">
        <v>6</v>
      </c>
      <c r="B54" s="85" t="s">
        <v>70</v>
      </c>
      <c r="C54" s="57">
        <v>244</v>
      </c>
      <c r="D54" s="62">
        <v>0.026701685270299848</v>
      </c>
      <c r="E54" s="57">
        <v>31</v>
      </c>
      <c r="F54" s="62">
        <v>0.004427938865876303</v>
      </c>
      <c r="G54" s="86">
        <v>6.870967741935484</v>
      </c>
      <c r="H54" s="87">
        <v>56</v>
      </c>
      <c r="I54" s="57">
        <v>256</v>
      </c>
      <c r="J54" s="88">
        <v>-0.046875</v>
      </c>
      <c r="K54" s="89">
        <v>2</v>
      </c>
      <c r="L54" s="14"/>
      <c r="M54" s="14"/>
      <c r="N54" s="101">
        <v>6</v>
      </c>
      <c r="O54" s="85" t="s">
        <v>48</v>
      </c>
      <c r="P54" s="57">
        <v>2868</v>
      </c>
      <c r="Q54" s="62">
        <v>0.023333577408410827</v>
      </c>
      <c r="R54" s="57">
        <v>2745</v>
      </c>
      <c r="S54" s="62">
        <v>0.024064382084527786</v>
      </c>
      <c r="T54" s="60">
        <v>0.04480874316939887</v>
      </c>
      <c r="U54" s="89">
        <v>0</v>
      </c>
    </row>
    <row r="55" spans="1:21" ht="15">
      <c r="A55" s="90">
        <v>7</v>
      </c>
      <c r="B55" s="91" t="s">
        <v>51</v>
      </c>
      <c r="C55" s="65">
        <v>228</v>
      </c>
      <c r="D55" s="70">
        <v>0.02495075508864084</v>
      </c>
      <c r="E55" s="65">
        <v>162</v>
      </c>
      <c r="F55" s="70">
        <v>0.02313955149264391</v>
      </c>
      <c r="G55" s="92">
        <v>0.40740740740740744</v>
      </c>
      <c r="H55" s="93">
        <v>2</v>
      </c>
      <c r="I55" s="65">
        <v>255</v>
      </c>
      <c r="J55" s="94">
        <v>-0.10588235294117643</v>
      </c>
      <c r="K55" s="95">
        <v>2</v>
      </c>
      <c r="L55" s="14"/>
      <c r="M55" s="14"/>
      <c r="N55" s="90">
        <v>7</v>
      </c>
      <c r="O55" s="91" t="s">
        <v>39</v>
      </c>
      <c r="P55" s="65">
        <v>2811</v>
      </c>
      <c r="Q55" s="70">
        <v>0.022869834761172537</v>
      </c>
      <c r="R55" s="65">
        <v>2864</v>
      </c>
      <c r="S55" s="70">
        <v>0.025107610306042832</v>
      </c>
      <c r="T55" s="68">
        <v>-0.018505586592178824</v>
      </c>
      <c r="U55" s="95">
        <v>-2</v>
      </c>
    </row>
    <row r="56" spans="1:21" ht="15">
      <c r="A56" s="90">
        <v>8</v>
      </c>
      <c r="B56" s="91" t="s">
        <v>66</v>
      </c>
      <c r="C56" s="65">
        <v>197</v>
      </c>
      <c r="D56" s="70">
        <v>0.021558327861676517</v>
      </c>
      <c r="E56" s="65">
        <v>192</v>
      </c>
      <c r="F56" s="70">
        <v>0.0274246536209113</v>
      </c>
      <c r="G56" s="92">
        <v>0.02604166666666674</v>
      </c>
      <c r="H56" s="93">
        <v>-4</v>
      </c>
      <c r="I56" s="65">
        <v>250</v>
      </c>
      <c r="J56" s="94">
        <v>-0.21199999999999997</v>
      </c>
      <c r="K56" s="95">
        <v>2</v>
      </c>
      <c r="L56" s="14"/>
      <c r="M56" s="14"/>
      <c r="N56" s="90">
        <v>8</v>
      </c>
      <c r="O56" s="91" t="s">
        <v>66</v>
      </c>
      <c r="P56" s="65">
        <v>2779</v>
      </c>
      <c r="Q56" s="70">
        <v>0.02260948801184578</v>
      </c>
      <c r="R56" s="65">
        <v>2721</v>
      </c>
      <c r="S56" s="70">
        <v>0.023853983115482733</v>
      </c>
      <c r="T56" s="68">
        <v>0.02131569276001466</v>
      </c>
      <c r="U56" s="95">
        <v>-1</v>
      </c>
    </row>
    <row r="57" spans="1:21" ht="15">
      <c r="A57" s="90">
        <v>9</v>
      </c>
      <c r="B57" s="91" t="s">
        <v>145</v>
      </c>
      <c r="C57" s="65">
        <v>194</v>
      </c>
      <c r="D57" s="70">
        <v>0.021230028452615454</v>
      </c>
      <c r="E57" s="65">
        <v>122</v>
      </c>
      <c r="F57" s="70">
        <v>0.01742608198828739</v>
      </c>
      <c r="G57" s="92">
        <v>0.5901639344262295</v>
      </c>
      <c r="H57" s="93">
        <v>5</v>
      </c>
      <c r="I57" s="65">
        <v>106</v>
      </c>
      <c r="J57" s="94">
        <v>0.8301886792452831</v>
      </c>
      <c r="K57" s="95">
        <v>29</v>
      </c>
      <c r="L57" s="14"/>
      <c r="M57" s="14"/>
      <c r="N57" s="90">
        <v>9</v>
      </c>
      <c r="O57" s="91" t="s">
        <v>51</v>
      </c>
      <c r="P57" s="65">
        <v>2634</v>
      </c>
      <c r="Q57" s="70">
        <v>0.021429791803958896</v>
      </c>
      <c r="R57" s="65">
        <v>1997</v>
      </c>
      <c r="S57" s="70">
        <v>0.01750694754929034</v>
      </c>
      <c r="T57" s="68">
        <v>0.31897846770155236</v>
      </c>
      <c r="U57" s="95">
        <v>4</v>
      </c>
    </row>
    <row r="58" spans="1:21" ht="15">
      <c r="A58" s="102">
        <v>10</v>
      </c>
      <c r="B58" s="96" t="s">
        <v>115</v>
      </c>
      <c r="C58" s="73">
        <v>178</v>
      </c>
      <c r="D58" s="78">
        <v>0.019479098270956445</v>
      </c>
      <c r="E58" s="73">
        <v>168</v>
      </c>
      <c r="F58" s="78">
        <v>0.023996571918297387</v>
      </c>
      <c r="G58" s="97">
        <v>0.059523809523809534</v>
      </c>
      <c r="H58" s="98">
        <v>-3</v>
      </c>
      <c r="I58" s="73">
        <v>175</v>
      </c>
      <c r="J58" s="99">
        <v>0.017142857142857126</v>
      </c>
      <c r="K58" s="100">
        <v>9</v>
      </c>
      <c r="L58" s="14"/>
      <c r="M58" s="14"/>
      <c r="N58" s="102">
        <v>10</v>
      </c>
      <c r="O58" s="96" t="s">
        <v>81</v>
      </c>
      <c r="P58" s="73">
        <v>2591</v>
      </c>
      <c r="Q58" s="78">
        <v>0.021079950859551066</v>
      </c>
      <c r="R58" s="73">
        <v>2095</v>
      </c>
      <c r="S58" s="78">
        <v>0.01836607667289097</v>
      </c>
      <c r="T58" s="76">
        <v>0.23675417661097842</v>
      </c>
      <c r="U58" s="100">
        <v>1</v>
      </c>
    </row>
    <row r="59" spans="1:21" ht="15">
      <c r="A59" s="101">
        <v>11</v>
      </c>
      <c r="B59" s="85" t="s">
        <v>82</v>
      </c>
      <c r="C59" s="57">
        <v>166</v>
      </c>
      <c r="D59" s="62">
        <v>0.01816590063471219</v>
      </c>
      <c r="E59" s="57">
        <v>155</v>
      </c>
      <c r="F59" s="62">
        <v>0.022139694329381517</v>
      </c>
      <c r="G59" s="86">
        <v>0.07096774193548394</v>
      </c>
      <c r="H59" s="87">
        <v>0</v>
      </c>
      <c r="I59" s="57">
        <v>141</v>
      </c>
      <c r="J59" s="88">
        <v>0.17730496453900702</v>
      </c>
      <c r="K59" s="89">
        <v>13</v>
      </c>
      <c r="L59" s="14"/>
      <c r="M59" s="14"/>
      <c r="N59" s="101">
        <v>11</v>
      </c>
      <c r="O59" s="85" t="s">
        <v>49</v>
      </c>
      <c r="P59" s="57">
        <v>2134</v>
      </c>
      <c r="Q59" s="62">
        <v>0.01736187384572828</v>
      </c>
      <c r="R59" s="57">
        <v>2216</v>
      </c>
      <c r="S59" s="62">
        <v>0.019426838141826438</v>
      </c>
      <c r="T59" s="60">
        <v>-0.03700361010830322</v>
      </c>
      <c r="U59" s="89">
        <v>-2</v>
      </c>
    </row>
    <row r="60" spans="1:21" ht="15">
      <c r="A60" s="90">
        <v>12</v>
      </c>
      <c r="B60" s="91" t="s">
        <v>47</v>
      </c>
      <c r="C60" s="65">
        <v>161</v>
      </c>
      <c r="D60" s="70">
        <v>0.017618734952943752</v>
      </c>
      <c r="E60" s="65">
        <v>108</v>
      </c>
      <c r="F60" s="70">
        <v>0.015426367661762605</v>
      </c>
      <c r="G60" s="92">
        <v>0.4907407407407407</v>
      </c>
      <c r="H60" s="93">
        <v>7</v>
      </c>
      <c r="I60" s="65">
        <v>160</v>
      </c>
      <c r="J60" s="94">
        <v>0.006250000000000089</v>
      </c>
      <c r="K60" s="95">
        <v>8</v>
      </c>
      <c r="L60" s="14"/>
      <c r="M60" s="14"/>
      <c r="N60" s="90">
        <v>12</v>
      </c>
      <c r="O60" s="91" t="s">
        <v>54</v>
      </c>
      <c r="P60" s="65">
        <v>2072</v>
      </c>
      <c r="Q60" s="70">
        <v>0.016857452018907683</v>
      </c>
      <c r="R60" s="65">
        <v>2121</v>
      </c>
      <c r="S60" s="70">
        <v>0.01859400888935644</v>
      </c>
      <c r="T60" s="68">
        <v>-0.02310231023102305</v>
      </c>
      <c r="U60" s="95">
        <v>-2</v>
      </c>
    </row>
    <row r="61" spans="1:21" ht="15">
      <c r="A61" s="90">
        <v>13</v>
      </c>
      <c r="B61" s="91" t="s">
        <v>119</v>
      </c>
      <c r="C61" s="65">
        <v>156</v>
      </c>
      <c r="D61" s="70">
        <v>0.017071569271175313</v>
      </c>
      <c r="E61" s="65">
        <v>39</v>
      </c>
      <c r="F61" s="70">
        <v>0.005570632766747607</v>
      </c>
      <c r="G61" s="92">
        <v>3</v>
      </c>
      <c r="H61" s="93">
        <v>41</v>
      </c>
      <c r="I61" s="65">
        <v>191</v>
      </c>
      <c r="J61" s="94">
        <v>-0.18324607329842935</v>
      </c>
      <c r="K61" s="95">
        <v>3</v>
      </c>
      <c r="L61" s="14"/>
      <c r="M61" s="14"/>
      <c r="N61" s="90">
        <v>13</v>
      </c>
      <c r="O61" s="91" t="s">
        <v>41</v>
      </c>
      <c r="P61" s="65">
        <v>1937</v>
      </c>
      <c r="Q61" s="70">
        <v>0.015759114170185416</v>
      </c>
      <c r="R61" s="65">
        <v>3597</v>
      </c>
      <c r="S61" s="70">
        <v>0.03153354548562712</v>
      </c>
      <c r="T61" s="68">
        <v>-0.46149569085348907</v>
      </c>
      <c r="U61" s="95">
        <v>-9</v>
      </c>
    </row>
    <row r="62" spans="1:21" ht="15">
      <c r="A62" s="90">
        <v>14</v>
      </c>
      <c r="B62" s="91" t="s">
        <v>85</v>
      </c>
      <c r="C62" s="65">
        <v>154</v>
      </c>
      <c r="D62" s="70">
        <v>0.016852702998467937</v>
      </c>
      <c r="E62" s="65">
        <v>31</v>
      </c>
      <c r="F62" s="70">
        <v>0.004427938865876303</v>
      </c>
      <c r="G62" s="92">
        <v>3.967741935483871</v>
      </c>
      <c r="H62" s="93">
        <v>48</v>
      </c>
      <c r="I62" s="65">
        <v>119</v>
      </c>
      <c r="J62" s="94">
        <v>0.2941176470588236</v>
      </c>
      <c r="K62" s="95">
        <v>15</v>
      </c>
      <c r="L62" s="14"/>
      <c r="M62" s="14"/>
      <c r="N62" s="90">
        <v>14</v>
      </c>
      <c r="O62" s="91" t="s">
        <v>69</v>
      </c>
      <c r="P62" s="65">
        <v>1879</v>
      </c>
      <c r="Q62" s="70">
        <v>0.015287235687030665</v>
      </c>
      <c r="R62" s="65">
        <v>1804</v>
      </c>
      <c r="S62" s="70">
        <v>0.015814989173219718</v>
      </c>
      <c r="T62" s="68">
        <v>0.041574279379157364</v>
      </c>
      <c r="U62" s="95">
        <v>1</v>
      </c>
    </row>
    <row r="63" spans="1:21" ht="15">
      <c r="A63" s="102">
        <v>15</v>
      </c>
      <c r="B63" s="96" t="s">
        <v>146</v>
      </c>
      <c r="C63" s="73">
        <v>153</v>
      </c>
      <c r="D63" s="78">
        <v>0.01674326986211425</v>
      </c>
      <c r="E63" s="73">
        <v>126</v>
      </c>
      <c r="F63" s="78">
        <v>0.01799742893872304</v>
      </c>
      <c r="G63" s="97">
        <v>0.2142857142857142</v>
      </c>
      <c r="H63" s="98">
        <v>-3</v>
      </c>
      <c r="I63" s="73">
        <v>61</v>
      </c>
      <c r="J63" s="99">
        <v>1.5081967213114753</v>
      </c>
      <c r="K63" s="100">
        <v>42</v>
      </c>
      <c r="L63" s="14"/>
      <c r="M63" s="14"/>
      <c r="N63" s="102">
        <v>15</v>
      </c>
      <c r="O63" s="96" t="s">
        <v>79</v>
      </c>
      <c r="P63" s="73">
        <v>1826</v>
      </c>
      <c r="Q63" s="78">
        <v>0.014856036383458218</v>
      </c>
      <c r="R63" s="73">
        <v>1789</v>
      </c>
      <c r="S63" s="78">
        <v>0.01568348981756656</v>
      </c>
      <c r="T63" s="76">
        <v>0.020681945220793807</v>
      </c>
      <c r="U63" s="100">
        <v>1</v>
      </c>
    </row>
    <row r="64" spans="1:21" ht="15">
      <c r="A64" s="101">
        <v>16</v>
      </c>
      <c r="B64" s="85" t="s">
        <v>101</v>
      </c>
      <c r="C64" s="57">
        <v>140</v>
      </c>
      <c r="D64" s="62">
        <v>0.015320639089516306</v>
      </c>
      <c r="E64" s="57">
        <v>98</v>
      </c>
      <c r="F64" s="62">
        <v>0.013998000285673474</v>
      </c>
      <c r="G64" s="86">
        <v>0.4285714285714286</v>
      </c>
      <c r="H64" s="87">
        <v>5</v>
      </c>
      <c r="I64" s="57">
        <v>91</v>
      </c>
      <c r="J64" s="88">
        <v>0.5384615384615385</v>
      </c>
      <c r="K64" s="89">
        <v>31</v>
      </c>
      <c r="L64" s="14"/>
      <c r="M64" s="14"/>
      <c r="N64" s="101">
        <v>16</v>
      </c>
      <c r="O64" s="85" t="s">
        <v>80</v>
      </c>
      <c r="P64" s="57">
        <v>1804</v>
      </c>
      <c r="Q64" s="62">
        <v>0.01467704799329607</v>
      </c>
      <c r="R64" s="57">
        <v>1788</v>
      </c>
      <c r="S64" s="62">
        <v>0.01567472319385635</v>
      </c>
      <c r="T64" s="60">
        <v>0.008948545861297452</v>
      </c>
      <c r="U64" s="89">
        <v>2</v>
      </c>
    </row>
    <row r="65" spans="1:21" ht="15">
      <c r="A65" s="90">
        <v>17</v>
      </c>
      <c r="B65" s="91" t="s">
        <v>80</v>
      </c>
      <c r="C65" s="65">
        <v>137</v>
      </c>
      <c r="D65" s="70">
        <v>0.014992339680455241</v>
      </c>
      <c r="E65" s="65">
        <v>101</v>
      </c>
      <c r="F65" s="70">
        <v>0.014426510498500215</v>
      </c>
      <c r="G65" s="92">
        <v>0.35643564356435653</v>
      </c>
      <c r="H65" s="93">
        <v>3</v>
      </c>
      <c r="I65" s="65">
        <v>108</v>
      </c>
      <c r="J65" s="94">
        <v>0.2685185185185186</v>
      </c>
      <c r="K65" s="95">
        <v>19</v>
      </c>
      <c r="L65" s="14"/>
      <c r="M65" s="14"/>
      <c r="N65" s="90">
        <v>17</v>
      </c>
      <c r="O65" s="91" t="s">
        <v>82</v>
      </c>
      <c r="P65" s="65">
        <v>1778</v>
      </c>
      <c r="Q65" s="70">
        <v>0.014465516259468078</v>
      </c>
      <c r="R65" s="65">
        <v>2089</v>
      </c>
      <c r="S65" s="70">
        <v>0.018313476930629707</v>
      </c>
      <c r="T65" s="68">
        <v>-0.1488750598372427</v>
      </c>
      <c r="U65" s="95">
        <v>-5</v>
      </c>
    </row>
    <row r="66" spans="1:21" ht="15">
      <c r="A66" s="90">
        <v>18</v>
      </c>
      <c r="B66" s="91" t="s">
        <v>49</v>
      </c>
      <c r="C66" s="65">
        <v>133</v>
      </c>
      <c r="D66" s="70">
        <v>0.01455460713504049</v>
      </c>
      <c r="E66" s="65">
        <v>180</v>
      </c>
      <c r="F66" s="70">
        <v>0.025710612769604343</v>
      </c>
      <c r="G66" s="92">
        <v>-0.26111111111111107</v>
      </c>
      <c r="H66" s="93">
        <v>-13</v>
      </c>
      <c r="I66" s="65">
        <v>139</v>
      </c>
      <c r="J66" s="94">
        <v>-0.043165467625899234</v>
      </c>
      <c r="K66" s="95">
        <v>7</v>
      </c>
      <c r="L66" s="14"/>
      <c r="M66" s="14"/>
      <c r="N66" s="90">
        <v>18</v>
      </c>
      <c r="O66" s="91" t="s">
        <v>145</v>
      </c>
      <c r="P66" s="65">
        <v>1596</v>
      </c>
      <c r="Q66" s="70">
        <v>0.012984794122672134</v>
      </c>
      <c r="R66" s="65">
        <v>1150</v>
      </c>
      <c r="S66" s="70">
        <v>0.01008161726674206</v>
      </c>
      <c r="T66" s="68">
        <v>0.38782608695652177</v>
      </c>
      <c r="U66" s="95">
        <v>13</v>
      </c>
    </row>
    <row r="67" spans="1:21" ht="15">
      <c r="A67" s="90">
        <v>19</v>
      </c>
      <c r="B67" s="91" t="s">
        <v>79</v>
      </c>
      <c r="C67" s="65">
        <v>132</v>
      </c>
      <c r="D67" s="70">
        <v>0.014445173998686802</v>
      </c>
      <c r="E67" s="65">
        <v>122</v>
      </c>
      <c r="F67" s="70">
        <v>0.01742608198828739</v>
      </c>
      <c r="G67" s="92">
        <v>0.08196721311475419</v>
      </c>
      <c r="H67" s="93">
        <v>-5</v>
      </c>
      <c r="I67" s="65">
        <v>177</v>
      </c>
      <c r="J67" s="94">
        <v>-0.2542372881355932</v>
      </c>
      <c r="K67" s="95">
        <v>-1</v>
      </c>
      <c r="N67" s="90">
        <v>19</v>
      </c>
      <c r="O67" s="91" t="s">
        <v>119</v>
      </c>
      <c r="P67" s="65">
        <v>1568</v>
      </c>
      <c r="Q67" s="70">
        <v>0.012756990717011219</v>
      </c>
      <c r="R67" s="65">
        <v>1024</v>
      </c>
      <c r="S67" s="70">
        <v>0.008977022679255538</v>
      </c>
      <c r="T67" s="68">
        <v>0.53125</v>
      </c>
      <c r="U67" s="95">
        <v>17</v>
      </c>
    </row>
    <row r="68" spans="1:21" ht="15">
      <c r="A68" s="102">
        <v>20</v>
      </c>
      <c r="B68" s="96" t="s">
        <v>41</v>
      </c>
      <c r="C68" s="73">
        <v>124</v>
      </c>
      <c r="D68" s="78">
        <v>0.0135697089078573</v>
      </c>
      <c r="E68" s="73">
        <v>111</v>
      </c>
      <c r="F68" s="78">
        <v>0.015854877874589345</v>
      </c>
      <c r="G68" s="97">
        <v>0.11711711711711703</v>
      </c>
      <c r="H68" s="98">
        <v>-3</v>
      </c>
      <c r="I68" s="73">
        <v>128</v>
      </c>
      <c r="J68" s="99">
        <v>-0.03125</v>
      </c>
      <c r="K68" s="100">
        <v>7</v>
      </c>
      <c r="N68" s="102">
        <v>20</v>
      </c>
      <c r="O68" s="96" t="s">
        <v>116</v>
      </c>
      <c r="P68" s="73">
        <v>1538</v>
      </c>
      <c r="Q68" s="78">
        <v>0.012512915639517383</v>
      </c>
      <c r="R68" s="73">
        <v>1044</v>
      </c>
      <c r="S68" s="78">
        <v>0.009152355153459748</v>
      </c>
      <c r="T68" s="76">
        <v>0.4731800766283525</v>
      </c>
      <c r="U68" s="100">
        <v>14</v>
      </c>
    </row>
    <row r="69" spans="1:21" ht="15">
      <c r="A69" s="163" t="s">
        <v>53</v>
      </c>
      <c r="B69" s="164"/>
      <c r="C69" s="26">
        <f>SUM(C49:C68)</f>
        <v>4306</v>
      </c>
      <c r="D69" s="6">
        <f>C69/C71</f>
        <v>0.4712190851389801</v>
      </c>
      <c r="E69" s="26">
        <f>SUM(E49:E68)</f>
        <v>2985</v>
      </c>
      <c r="F69" s="6">
        <f>E69/E71</f>
        <v>0.4263676617626053</v>
      </c>
      <c r="G69" s="17">
        <f>C69/E69-1</f>
        <v>0.4425460636515912</v>
      </c>
      <c r="H69" s="17"/>
      <c r="I69" s="26">
        <f>SUM(I49:I68)</f>
        <v>4723</v>
      </c>
      <c r="J69" s="18">
        <f>C69/I69-1</f>
        <v>-0.0882913402498412</v>
      </c>
      <c r="K69" s="19"/>
      <c r="N69" s="163" t="s">
        <v>53</v>
      </c>
      <c r="O69" s="164"/>
      <c r="P69" s="3">
        <f>SUM(P49:P68)</f>
        <v>55613</v>
      </c>
      <c r="Q69" s="6">
        <f>P69/P71</f>
        <v>0.45245824282215874</v>
      </c>
      <c r="R69" s="3">
        <f>SUM(R49:R68)</f>
        <v>48673</v>
      </c>
      <c r="S69" s="6">
        <f>R69/R71</f>
        <v>0.426697875847075</v>
      </c>
      <c r="T69" s="17">
        <f>P69/R69-1</f>
        <v>0.14258418424999486</v>
      </c>
      <c r="U69" s="27"/>
    </row>
    <row r="70" spans="1:21" ht="15">
      <c r="A70" s="163" t="s">
        <v>12</v>
      </c>
      <c r="B70" s="164"/>
      <c r="C70" s="26">
        <f>C71-SUM(C49:C68)</f>
        <v>4832</v>
      </c>
      <c r="D70" s="6">
        <f>C70/C71</f>
        <v>0.52878091486102</v>
      </c>
      <c r="E70" s="26">
        <f>E71-SUM(E49:E68)</f>
        <v>4016</v>
      </c>
      <c r="F70" s="6">
        <f>E70/E71</f>
        <v>0.5736323382373947</v>
      </c>
      <c r="G70" s="17">
        <f>C70/E70-1</f>
        <v>0.20318725099601598</v>
      </c>
      <c r="H70" s="17"/>
      <c r="I70" s="26">
        <f>I71-SUM(I49:I68)</f>
        <v>7667</v>
      </c>
      <c r="J70" s="18">
        <f>C70/I70-1</f>
        <v>-0.3697665318899178</v>
      </c>
      <c r="K70" s="19"/>
      <c r="N70" s="163" t="s">
        <v>12</v>
      </c>
      <c r="O70" s="164"/>
      <c r="P70" s="3">
        <f>P71-SUM(P49:P68)</f>
        <v>67300</v>
      </c>
      <c r="Q70" s="6">
        <f>P70/P71</f>
        <v>0.5475417571778413</v>
      </c>
      <c r="R70" s="3">
        <f>R71-SUM(R49:R68)</f>
        <v>65396</v>
      </c>
      <c r="S70" s="6">
        <f>R70/R71</f>
        <v>0.573302124152925</v>
      </c>
      <c r="T70" s="17">
        <f>P70/R70-1</f>
        <v>0.029114930576793707</v>
      </c>
      <c r="U70" s="28"/>
    </row>
    <row r="71" spans="1:21" ht="15">
      <c r="A71" s="155" t="s">
        <v>38</v>
      </c>
      <c r="B71" s="156"/>
      <c r="C71" s="24">
        <v>9138</v>
      </c>
      <c r="D71" s="103">
        <v>1</v>
      </c>
      <c r="E71" s="24">
        <v>7001</v>
      </c>
      <c r="F71" s="103">
        <v>1</v>
      </c>
      <c r="G71" s="20">
        <v>0.305242108270247</v>
      </c>
      <c r="H71" s="20"/>
      <c r="I71" s="24">
        <v>12390</v>
      </c>
      <c r="J71" s="49">
        <v>-0.2624697336561743</v>
      </c>
      <c r="K71" s="104"/>
      <c r="N71" s="155" t="s">
        <v>38</v>
      </c>
      <c r="O71" s="156"/>
      <c r="P71" s="24">
        <v>122913</v>
      </c>
      <c r="Q71" s="103">
        <v>1</v>
      </c>
      <c r="R71" s="24">
        <v>114069</v>
      </c>
      <c r="S71" s="103">
        <v>1</v>
      </c>
      <c r="T71" s="29">
        <v>0.07753202009310156</v>
      </c>
      <c r="U71" s="104"/>
    </row>
    <row r="72" spans="1:14" ht="15">
      <c r="A72" t="s">
        <v>108</v>
      </c>
      <c r="N72" t="s">
        <v>108</v>
      </c>
    </row>
    <row r="73" spans="1:14" ht="15">
      <c r="A73" s="9" t="s">
        <v>110</v>
      </c>
      <c r="N73" s="9" t="s">
        <v>110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871" dxfId="146" operator="lessThan">
      <formula>0</formula>
    </cfRule>
  </conditionalFormatting>
  <conditionalFormatting sqref="K33">
    <cfRule type="cellIs" priority="873" dxfId="146" operator="lessThan">
      <formula>0</formula>
    </cfRule>
  </conditionalFormatting>
  <conditionalFormatting sqref="G32:H32 J32">
    <cfRule type="cellIs" priority="872" dxfId="146" operator="lessThan">
      <formula>0</formula>
    </cfRule>
  </conditionalFormatting>
  <conditionalFormatting sqref="G33:H33 J33">
    <cfRule type="cellIs" priority="874" dxfId="146" operator="lessThan">
      <formula>0</formula>
    </cfRule>
  </conditionalFormatting>
  <conditionalFormatting sqref="K69">
    <cfRule type="cellIs" priority="867" dxfId="146" operator="lessThan">
      <formula>0</formula>
    </cfRule>
  </conditionalFormatting>
  <conditionalFormatting sqref="K70">
    <cfRule type="cellIs" priority="869" dxfId="146" operator="lessThan">
      <formula>0</formula>
    </cfRule>
  </conditionalFormatting>
  <conditionalFormatting sqref="G69:H69 J69">
    <cfRule type="cellIs" priority="868" dxfId="146" operator="lessThan">
      <formula>0</formula>
    </cfRule>
  </conditionalFormatting>
  <conditionalFormatting sqref="G70:H70 J70">
    <cfRule type="cellIs" priority="870" dxfId="146" operator="lessThan">
      <formula>0</formula>
    </cfRule>
  </conditionalFormatting>
  <conditionalFormatting sqref="U33">
    <cfRule type="cellIs" priority="863" dxfId="146" operator="lessThan">
      <formula>0</formula>
    </cfRule>
  </conditionalFormatting>
  <conditionalFormatting sqref="T33">
    <cfRule type="cellIs" priority="862" dxfId="146" operator="lessThan">
      <formula>0</formula>
    </cfRule>
  </conditionalFormatting>
  <conditionalFormatting sqref="T32">
    <cfRule type="cellIs" priority="861" dxfId="146" operator="lessThan">
      <formula>0</formula>
    </cfRule>
  </conditionalFormatting>
  <conditionalFormatting sqref="U32">
    <cfRule type="cellIs" priority="864" dxfId="146" operator="lessThan">
      <formula>0</formula>
    </cfRule>
    <cfRule type="cellIs" priority="865" dxfId="147" operator="equal">
      <formula>0</formula>
    </cfRule>
    <cfRule type="cellIs" priority="866" dxfId="148" operator="greaterThan">
      <formula>0</formula>
    </cfRule>
  </conditionalFormatting>
  <conditionalFormatting sqref="T69">
    <cfRule type="cellIs" priority="855" dxfId="146" operator="lessThan">
      <formula>0</formula>
    </cfRule>
  </conditionalFormatting>
  <conditionalFormatting sqref="U70">
    <cfRule type="cellIs" priority="857" dxfId="146" operator="lessThan">
      <formula>0</formula>
    </cfRule>
  </conditionalFormatting>
  <conditionalFormatting sqref="U69">
    <cfRule type="cellIs" priority="858" dxfId="146" operator="lessThan">
      <formula>0</formula>
    </cfRule>
    <cfRule type="cellIs" priority="859" dxfId="147" operator="equal">
      <formula>0</formula>
    </cfRule>
    <cfRule type="cellIs" priority="860" dxfId="148" operator="greaterThan">
      <formula>0</formula>
    </cfRule>
  </conditionalFormatting>
  <conditionalFormatting sqref="T70">
    <cfRule type="cellIs" priority="856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K31" sqref="K3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43741</v>
      </c>
    </row>
    <row r="2" spans="2:15" ht="14.25" customHeight="1">
      <c r="B2" s="124" t="s">
        <v>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124</v>
      </c>
      <c r="E5" s="146"/>
      <c r="F5" s="146"/>
      <c r="G5" s="146"/>
      <c r="H5" s="147"/>
      <c r="I5" s="146" t="s">
        <v>117</v>
      </c>
      <c r="J5" s="146"/>
      <c r="K5" s="145" t="s">
        <v>125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126</v>
      </c>
      <c r="E6" s="127"/>
      <c r="F6" s="127"/>
      <c r="G6" s="127"/>
      <c r="H6" s="128"/>
      <c r="I6" s="127" t="s">
        <v>118</v>
      </c>
      <c r="J6" s="127"/>
      <c r="K6" s="126" t="s">
        <v>127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128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20" t="s">
        <v>8</v>
      </c>
      <c r="E9" s="119" t="s">
        <v>2</v>
      </c>
      <c r="F9" s="116" t="s">
        <v>8</v>
      </c>
      <c r="G9" s="43" t="s">
        <v>2</v>
      </c>
      <c r="H9" s="137" t="s">
        <v>9</v>
      </c>
      <c r="I9" s="44" t="s">
        <v>8</v>
      </c>
      <c r="J9" s="141" t="s">
        <v>129</v>
      </c>
      <c r="K9" s="120" t="s">
        <v>8</v>
      </c>
      <c r="L9" s="42" t="s">
        <v>2</v>
      </c>
      <c r="M9" s="116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28</v>
      </c>
      <c r="D11" s="57">
        <v>622</v>
      </c>
      <c r="E11" s="58">
        <v>0.14930388862217955</v>
      </c>
      <c r="F11" s="57">
        <v>809</v>
      </c>
      <c r="G11" s="59">
        <v>0.15229668674698796</v>
      </c>
      <c r="H11" s="60">
        <v>-0.2311495673671199</v>
      </c>
      <c r="I11" s="61">
        <v>1020</v>
      </c>
      <c r="J11" s="62">
        <v>-0.3901960784313725</v>
      </c>
      <c r="K11" s="57">
        <v>7942</v>
      </c>
      <c r="L11" s="58">
        <v>0.15551813268583065</v>
      </c>
      <c r="M11" s="57">
        <v>7781</v>
      </c>
      <c r="N11" s="59">
        <v>0.16002385653175386</v>
      </c>
      <c r="O11" s="60">
        <v>0.020691427837038923</v>
      </c>
    </row>
    <row r="12" spans="2:15" ht="14.25" customHeight="1">
      <c r="B12" s="63">
        <v>2</v>
      </c>
      <c r="C12" s="64" t="s">
        <v>26</v>
      </c>
      <c r="D12" s="65">
        <v>562</v>
      </c>
      <c r="E12" s="66">
        <v>0.13490158425348056</v>
      </c>
      <c r="F12" s="65">
        <v>900</v>
      </c>
      <c r="G12" s="67">
        <v>0.1694277108433735</v>
      </c>
      <c r="H12" s="68">
        <v>-0.37555555555555553</v>
      </c>
      <c r="I12" s="69">
        <v>772</v>
      </c>
      <c r="J12" s="70">
        <v>-0.272020725388601</v>
      </c>
      <c r="K12" s="65">
        <v>7238</v>
      </c>
      <c r="L12" s="66">
        <v>0.1417325918383332</v>
      </c>
      <c r="M12" s="65">
        <v>7900</v>
      </c>
      <c r="N12" s="67">
        <v>0.16247120763409015</v>
      </c>
      <c r="O12" s="68">
        <v>-0.08379746835443036</v>
      </c>
    </row>
    <row r="13" spans="2:15" ht="14.25" customHeight="1">
      <c r="B13" s="63">
        <v>3</v>
      </c>
      <c r="C13" s="64" t="s">
        <v>23</v>
      </c>
      <c r="D13" s="65">
        <v>687</v>
      </c>
      <c r="E13" s="66">
        <v>0.16490638502160346</v>
      </c>
      <c r="F13" s="65">
        <v>690</v>
      </c>
      <c r="G13" s="67">
        <v>0.12989457831325302</v>
      </c>
      <c r="H13" s="68">
        <v>-0.004347826086956497</v>
      </c>
      <c r="I13" s="69">
        <v>588</v>
      </c>
      <c r="J13" s="70">
        <v>0.16836734693877542</v>
      </c>
      <c r="K13" s="65">
        <v>6410</v>
      </c>
      <c r="L13" s="66">
        <v>0.12551891595519699</v>
      </c>
      <c r="M13" s="65">
        <v>5400</v>
      </c>
      <c r="N13" s="67">
        <v>0.11105626850937808</v>
      </c>
      <c r="O13" s="68">
        <v>0.1870370370370371</v>
      </c>
    </row>
    <row r="14" spans="2:15" ht="14.25" customHeight="1">
      <c r="B14" s="63">
        <v>4</v>
      </c>
      <c r="C14" s="64" t="s">
        <v>20</v>
      </c>
      <c r="D14" s="65">
        <v>310</v>
      </c>
      <c r="E14" s="66">
        <v>0.07441190590494479</v>
      </c>
      <c r="F14" s="65">
        <v>678</v>
      </c>
      <c r="G14" s="67">
        <v>0.1276355421686747</v>
      </c>
      <c r="H14" s="68">
        <v>-0.5427728613569321</v>
      </c>
      <c r="I14" s="69">
        <v>775</v>
      </c>
      <c r="J14" s="70">
        <v>-0.6</v>
      </c>
      <c r="K14" s="65">
        <v>5533</v>
      </c>
      <c r="L14" s="66">
        <v>0.10834573509830031</v>
      </c>
      <c r="M14" s="65">
        <v>4526</v>
      </c>
      <c r="N14" s="67">
        <v>0.09308160579137874</v>
      </c>
      <c r="O14" s="68">
        <v>0.22249226690234192</v>
      </c>
    </row>
    <row r="15" spans="2:15" ht="14.25" customHeight="1">
      <c r="B15" s="71">
        <v>5</v>
      </c>
      <c r="C15" s="72" t="s">
        <v>34</v>
      </c>
      <c r="D15" s="73">
        <v>488</v>
      </c>
      <c r="E15" s="74">
        <v>0.1171387421987518</v>
      </c>
      <c r="F15" s="73">
        <v>341</v>
      </c>
      <c r="G15" s="75">
        <v>0.06419427710843373</v>
      </c>
      <c r="H15" s="76">
        <v>0.43108504398826986</v>
      </c>
      <c r="I15" s="77">
        <v>393</v>
      </c>
      <c r="J15" s="78">
        <v>0.24173027989821882</v>
      </c>
      <c r="K15" s="73">
        <v>4698</v>
      </c>
      <c r="L15" s="74">
        <v>0.09199498707605545</v>
      </c>
      <c r="M15" s="73">
        <v>3521</v>
      </c>
      <c r="N15" s="75">
        <v>0.0724128002632445</v>
      </c>
      <c r="O15" s="76">
        <v>0.33428003408122686</v>
      </c>
    </row>
    <row r="16" spans="2:15" ht="14.25" customHeight="1">
      <c r="B16" s="55">
        <v>6</v>
      </c>
      <c r="C16" s="56" t="s">
        <v>29</v>
      </c>
      <c r="D16" s="57">
        <v>364</v>
      </c>
      <c r="E16" s="58">
        <v>0.08737397983677389</v>
      </c>
      <c r="F16" s="57">
        <v>415</v>
      </c>
      <c r="G16" s="59">
        <v>0.078125</v>
      </c>
      <c r="H16" s="60">
        <v>-0.12289156626506026</v>
      </c>
      <c r="I16" s="61">
        <v>566</v>
      </c>
      <c r="J16" s="62">
        <v>-0.3568904593639576</v>
      </c>
      <c r="K16" s="57">
        <v>4349</v>
      </c>
      <c r="L16" s="58">
        <v>0.08516096185478186</v>
      </c>
      <c r="M16" s="57">
        <v>4470</v>
      </c>
      <c r="N16" s="59">
        <v>0.0919299111549852</v>
      </c>
      <c r="O16" s="60">
        <v>-0.027069351230425087</v>
      </c>
    </row>
    <row r="17" spans="2:15" ht="14.25" customHeight="1">
      <c r="B17" s="63">
        <v>7</v>
      </c>
      <c r="C17" s="64" t="s">
        <v>63</v>
      </c>
      <c r="D17" s="65">
        <v>223</v>
      </c>
      <c r="E17" s="66">
        <v>0.053528564570331255</v>
      </c>
      <c r="F17" s="65">
        <v>433</v>
      </c>
      <c r="G17" s="67">
        <v>0.08151355421686747</v>
      </c>
      <c r="H17" s="68">
        <v>-0.4849884526558892</v>
      </c>
      <c r="I17" s="69">
        <v>440</v>
      </c>
      <c r="J17" s="70">
        <v>-0.49318181818181817</v>
      </c>
      <c r="K17" s="65">
        <v>3627</v>
      </c>
      <c r="L17" s="66">
        <v>0.07102294979243362</v>
      </c>
      <c r="M17" s="65">
        <v>4119</v>
      </c>
      <c r="N17" s="67">
        <v>0.08471125370187561</v>
      </c>
      <c r="O17" s="68">
        <v>-0.11944646758922073</v>
      </c>
    </row>
    <row r="18" spans="2:15" ht="14.25" customHeight="1">
      <c r="B18" s="63">
        <v>8</v>
      </c>
      <c r="C18" s="64" t="s">
        <v>30</v>
      </c>
      <c r="D18" s="65">
        <v>233</v>
      </c>
      <c r="E18" s="66">
        <v>0.055928948631781085</v>
      </c>
      <c r="F18" s="65">
        <v>355</v>
      </c>
      <c r="G18" s="67">
        <v>0.06682981927710843</v>
      </c>
      <c r="H18" s="68">
        <v>-0.3436619718309859</v>
      </c>
      <c r="I18" s="69">
        <v>398</v>
      </c>
      <c r="J18" s="70">
        <v>-0.414572864321608</v>
      </c>
      <c r="K18" s="65">
        <v>2891</v>
      </c>
      <c r="L18" s="66">
        <v>0.0566107934518681</v>
      </c>
      <c r="M18" s="65">
        <v>2896</v>
      </c>
      <c r="N18" s="67">
        <v>0.05955906548206647</v>
      </c>
      <c r="O18" s="68">
        <v>-0.0017265193370166187</v>
      </c>
    </row>
    <row r="19" spans="2:15" ht="14.25" customHeight="1">
      <c r="B19" s="63">
        <v>9</v>
      </c>
      <c r="C19" s="64" t="s">
        <v>22</v>
      </c>
      <c r="D19" s="65">
        <v>238</v>
      </c>
      <c r="E19" s="66">
        <v>0.057129140662506</v>
      </c>
      <c r="F19" s="65">
        <v>312</v>
      </c>
      <c r="G19" s="67">
        <v>0.058734939759036146</v>
      </c>
      <c r="H19" s="68">
        <v>-0.23717948717948723</v>
      </c>
      <c r="I19" s="69">
        <v>440</v>
      </c>
      <c r="J19" s="70">
        <v>-0.4590909090909091</v>
      </c>
      <c r="K19" s="65">
        <v>2836</v>
      </c>
      <c r="L19" s="66">
        <v>0.05553379807315736</v>
      </c>
      <c r="M19" s="65">
        <v>2627</v>
      </c>
      <c r="N19" s="67">
        <v>0.05402681803224745</v>
      </c>
      <c r="O19" s="68">
        <v>0.07955843167110777</v>
      </c>
    </row>
    <row r="20" spans="2:15" ht="14.25" customHeight="1">
      <c r="B20" s="71">
        <v>10</v>
      </c>
      <c r="C20" s="72" t="s">
        <v>31</v>
      </c>
      <c r="D20" s="73">
        <v>180</v>
      </c>
      <c r="E20" s="74">
        <v>0.04320691310609698</v>
      </c>
      <c r="F20" s="73">
        <v>98</v>
      </c>
      <c r="G20" s="75">
        <v>0.018448795180722892</v>
      </c>
      <c r="H20" s="76">
        <v>0.8367346938775511</v>
      </c>
      <c r="I20" s="77">
        <v>231</v>
      </c>
      <c r="J20" s="78">
        <v>-0.22077922077922074</v>
      </c>
      <c r="K20" s="73">
        <v>1827</v>
      </c>
      <c r="L20" s="74">
        <v>0.0357758283073549</v>
      </c>
      <c r="M20" s="73">
        <v>1664</v>
      </c>
      <c r="N20" s="75">
        <v>0.034221783481408356</v>
      </c>
      <c r="O20" s="76">
        <v>0.09795673076923084</v>
      </c>
    </row>
    <row r="21" spans="2:15" ht="14.25" customHeight="1">
      <c r="B21" s="55">
        <v>11</v>
      </c>
      <c r="C21" s="56" t="s">
        <v>21</v>
      </c>
      <c r="D21" s="57">
        <v>140</v>
      </c>
      <c r="E21" s="58">
        <v>0.033605376860297645</v>
      </c>
      <c r="F21" s="57">
        <v>124</v>
      </c>
      <c r="G21" s="59">
        <v>0.023343373493975902</v>
      </c>
      <c r="H21" s="60">
        <v>0.12903225806451624</v>
      </c>
      <c r="I21" s="61">
        <v>132</v>
      </c>
      <c r="J21" s="62">
        <v>0.06060606060606055</v>
      </c>
      <c r="K21" s="57">
        <v>1297</v>
      </c>
      <c r="L21" s="58">
        <v>0.025397509203415054</v>
      </c>
      <c r="M21" s="57">
        <v>1295</v>
      </c>
      <c r="N21" s="59">
        <v>0.026632938466600857</v>
      </c>
      <c r="O21" s="60">
        <v>0.001544401544401497</v>
      </c>
    </row>
    <row r="22" spans="2:15" ht="14.25" customHeight="1">
      <c r="B22" s="63">
        <v>12</v>
      </c>
      <c r="C22" s="64" t="s">
        <v>84</v>
      </c>
      <c r="D22" s="65">
        <v>43</v>
      </c>
      <c r="E22" s="66">
        <v>0.010321651464234277</v>
      </c>
      <c r="F22" s="65">
        <v>33</v>
      </c>
      <c r="G22" s="67">
        <v>0.0062123493975903615</v>
      </c>
      <c r="H22" s="68">
        <v>0.303030303030303</v>
      </c>
      <c r="I22" s="69">
        <v>78</v>
      </c>
      <c r="J22" s="70">
        <v>-0.4487179487179487</v>
      </c>
      <c r="K22" s="65">
        <v>600</v>
      </c>
      <c r="L22" s="66">
        <v>0.01174904049502624</v>
      </c>
      <c r="M22" s="65">
        <v>248</v>
      </c>
      <c r="N22" s="67">
        <v>0.005100361961171438</v>
      </c>
      <c r="O22" s="68">
        <v>1.4193548387096775</v>
      </c>
    </row>
    <row r="23" spans="2:15" ht="14.25" customHeight="1">
      <c r="B23" s="63">
        <v>13</v>
      </c>
      <c r="C23" s="64" t="s">
        <v>19</v>
      </c>
      <c r="D23" s="65">
        <v>19</v>
      </c>
      <c r="E23" s="66">
        <v>0.004560729716754681</v>
      </c>
      <c r="F23" s="65">
        <v>17</v>
      </c>
      <c r="G23" s="67">
        <v>0.003200301204819277</v>
      </c>
      <c r="H23" s="68">
        <v>0.11764705882352944</v>
      </c>
      <c r="I23" s="69">
        <v>83</v>
      </c>
      <c r="J23" s="70">
        <v>-0.7710843373493976</v>
      </c>
      <c r="K23" s="65">
        <v>366</v>
      </c>
      <c r="L23" s="66">
        <v>0.007166914701966006</v>
      </c>
      <c r="M23" s="65">
        <v>729</v>
      </c>
      <c r="N23" s="67">
        <v>0.014992596248766041</v>
      </c>
      <c r="O23" s="68">
        <v>-0.4979423868312757</v>
      </c>
    </row>
    <row r="24" spans="2:15" ht="14.25" customHeight="1">
      <c r="B24" s="63">
        <v>14</v>
      </c>
      <c r="C24" s="64" t="s">
        <v>112</v>
      </c>
      <c r="D24" s="65">
        <v>12</v>
      </c>
      <c r="E24" s="66">
        <v>0.0028804608737397984</v>
      </c>
      <c r="F24" s="65">
        <v>48</v>
      </c>
      <c r="G24" s="67">
        <v>0.009036144578313253</v>
      </c>
      <c r="H24" s="68">
        <v>-0.75</v>
      </c>
      <c r="I24" s="69">
        <v>58</v>
      </c>
      <c r="J24" s="70">
        <v>-0.7931034482758621</v>
      </c>
      <c r="K24" s="65">
        <v>329</v>
      </c>
      <c r="L24" s="66">
        <v>0.006442390538106055</v>
      </c>
      <c r="M24" s="65">
        <v>348</v>
      </c>
      <c r="N24" s="67">
        <v>0.007156959526159921</v>
      </c>
      <c r="O24" s="68">
        <v>-0.054597701149425304</v>
      </c>
    </row>
    <row r="25" spans="2:15" ht="15">
      <c r="B25" s="71">
        <v>15</v>
      </c>
      <c r="C25" s="72" t="s">
        <v>27</v>
      </c>
      <c r="D25" s="73">
        <v>9</v>
      </c>
      <c r="E25" s="74">
        <v>0.0021603456553048487</v>
      </c>
      <c r="F25" s="73">
        <v>25</v>
      </c>
      <c r="G25" s="75">
        <v>0.00470632530120482</v>
      </c>
      <c r="H25" s="76">
        <v>-0.64</v>
      </c>
      <c r="I25" s="77">
        <v>22</v>
      </c>
      <c r="J25" s="78">
        <v>-0.5909090909090908</v>
      </c>
      <c r="K25" s="73">
        <v>224</v>
      </c>
      <c r="L25" s="74">
        <v>0.004386308451476462</v>
      </c>
      <c r="M25" s="73">
        <v>384</v>
      </c>
      <c r="N25" s="75">
        <v>0.007897334649555774</v>
      </c>
      <c r="O25" s="76">
        <v>-0.41666666666666663</v>
      </c>
    </row>
    <row r="26" spans="2:15" ht="15">
      <c r="B26" s="163" t="s">
        <v>60</v>
      </c>
      <c r="C26" s="164"/>
      <c r="D26" s="26">
        <f>SUM(D11:D25)</f>
        <v>4130</v>
      </c>
      <c r="E26" s="4">
        <f>D26/D28</f>
        <v>0.9913586173787806</v>
      </c>
      <c r="F26" s="26">
        <f>SUM(F11:F25)</f>
        <v>5278</v>
      </c>
      <c r="G26" s="4">
        <f>F26/F28</f>
        <v>0.9935993975903614</v>
      </c>
      <c r="H26" s="7">
        <f>D26/F26-1</f>
        <v>-0.2175066312997348</v>
      </c>
      <c r="I26" s="26">
        <f>SUM(I11:I25)</f>
        <v>5996</v>
      </c>
      <c r="J26" s="4">
        <f>D26/I26-1</f>
        <v>-0.3112074716477652</v>
      </c>
      <c r="K26" s="26">
        <f>SUM(K11:K25)</f>
        <v>50167</v>
      </c>
      <c r="L26" s="4">
        <f>K26/K28</f>
        <v>0.9823568575233023</v>
      </c>
      <c r="M26" s="26">
        <f>SUM(M11:M25)</f>
        <v>47908</v>
      </c>
      <c r="N26" s="4">
        <f>M26/M28</f>
        <v>0.9852747614346825</v>
      </c>
      <c r="O26" s="7">
        <f>K26/M26-1</f>
        <v>0.047152876346330475</v>
      </c>
    </row>
    <row r="27" spans="2:15" ht="15">
      <c r="B27" s="163" t="s">
        <v>12</v>
      </c>
      <c r="C27" s="164"/>
      <c r="D27" s="3">
        <f>D28-SUM(D11:D25)</f>
        <v>36</v>
      </c>
      <c r="E27" s="4">
        <f>D27/D28</f>
        <v>0.008641382621219395</v>
      </c>
      <c r="F27" s="3">
        <f>F28-SUM(F11:F25)</f>
        <v>34</v>
      </c>
      <c r="G27" s="6">
        <f>F27/F28</f>
        <v>0.006400602409638554</v>
      </c>
      <c r="H27" s="7">
        <f>D27/F27-1</f>
        <v>0.05882352941176472</v>
      </c>
      <c r="I27" s="3">
        <f>I28-SUM(I11:I25)</f>
        <v>114</v>
      </c>
      <c r="J27" s="8">
        <f>D27/I27-1</f>
        <v>-0.6842105263157895</v>
      </c>
      <c r="K27" s="3">
        <f>K28-SUM(K11:K25)</f>
        <v>901</v>
      </c>
      <c r="L27" s="4">
        <f>K27/K28</f>
        <v>0.017643142476697737</v>
      </c>
      <c r="M27" s="3">
        <f>M28-SUM(M11:M25)</f>
        <v>716</v>
      </c>
      <c r="N27" s="4">
        <f>M27/M28</f>
        <v>0.01472523856531754</v>
      </c>
      <c r="O27" s="7">
        <f>K27/M27-1</f>
        <v>0.2583798882681565</v>
      </c>
    </row>
    <row r="28" spans="2:15" ht="15">
      <c r="B28" s="155" t="s">
        <v>13</v>
      </c>
      <c r="C28" s="156"/>
      <c r="D28" s="50">
        <v>4166</v>
      </c>
      <c r="E28" s="79">
        <v>1</v>
      </c>
      <c r="F28" s="50">
        <v>5312</v>
      </c>
      <c r="G28" s="80">
        <v>0.9999999999999996</v>
      </c>
      <c r="H28" s="47">
        <v>-0.21573795180722888</v>
      </c>
      <c r="I28" s="51">
        <v>6110</v>
      </c>
      <c r="J28" s="48">
        <v>-0.31816693944353514</v>
      </c>
      <c r="K28" s="50">
        <v>51068</v>
      </c>
      <c r="L28" s="79">
        <v>1</v>
      </c>
      <c r="M28" s="50">
        <v>48624</v>
      </c>
      <c r="N28" s="80">
        <v>0.9999999999999999</v>
      </c>
      <c r="O28" s="47">
        <v>0.050263244488318426</v>
      </c>
    </row>
    <row r="29" spans="2:3" ht="15">
      <c r="B29" t="s">
        <v>108</v>
      </c>
      <c r="C29" s="21"/>
    </row>
    <row r="30" ht="15">
      <c r="B30" s="9" t="s">
        <v>110</v>
      </c>
    </row>
    <row r="31" ht="15">
      <c r="B31" s="22"/>
    </row>
    <row r="32" spans="2:22" ht="15">
      <c r="B32" s="158" t="s">
        <v>147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1"/>
      <c r="N32" s="21"/>
      <c r="O32" s="158" t="s">
        <v>106</v>
      </c>
      <c r="P32" s="158"/>
      <c r="Q32" s="158"/>
      <c r="R32" s="158"/>
      <c r="S32" s="158"/>
      <c r="T32" s="158"/>
      <c r="U32" s="158"/>
      <c r="V32" s="158"/>
    </row>
    <row r="33" spans="2:22" ht="15">
      <c r="B33" s="159" t="s">
        <v>148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21"/>
      <c r="N33" s="21"/>
      <c r="O33" s="159" t="s">
        <v>107</v>
      </c>
      <c r="P33" s="159"/>
      <c r="Q33" s="159"/>
      <c r="R33" s="159"/>
      <c r="S33" s="159"/>
      <c r="T33" s="159"/>
      <c r="U33" s="159"/>
      <c r="V33" s="159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81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8" t="s">
        <v>0</v>
      </c>
      <c r="C35" s="148" t="s">
        <v>52</v>
      </c>
      <c r="D35" s="145" t="s">
        <v>124</v>
      </c>
      <c r="E35" s="146"/>
      <c r="F35" s="146"/>
      <c r="G35" s="146"/>
      <c r="H35" s="146"/>
      <c r="I35" s="147"/>
      <c r="J35" s="145" t="s">
        <v>117</v>
      </c>
      <c r="K35" s="146"/>
      <c r="L35" s="147"/>
      <c r="O35" s="148" t="s">
        <v>0</v>
      </c>
      <c r="P35" s="148" t="s">
        <v>52</v>
      </c>
      <c r="Q35" s="145" t="s">
        <v>125</v>
      </c>
      <c r="R35" s="146"/>
      <c r="S35" s="146"/>
      <c r="T35" s="146"/>
      <c r="U35" s="146"/>
      <c r="V35" s="147"/>
    </row>
    <row r="36" spans="2:22" ht="15" customHeight="1">
      <c r="B36" s="149"/>
      <c r="C36" s="149"/>
      <c r="D36" s="172" t="s">
        <v>126</v>
      </c>
      <c r="E36" s="173"/>
      <c r="F36" s="173"/>
      <c r="G36" s="173"/>
      <c r="H36" s="173"/>
      <c r="I36" s="174"/>
      <c r="J36" s="126" t="s">
        <v>118</v>
      </c>
      <c r="K36" s="127"/>
      <c r="L36" s="128"/>
      <c r="O36" s="149"/>
      <c r="P36" s="149"/>
      <c r="Q36" s="126" t="s">
        <v>127</v>
      </c>
      <c r="R36" s="127"/>
      <c r="S36" s="127"/>
      <c r="T36" s="127"/>
      <c r="U36" s="127"/>
      <c r="V36" s="128"/>
    </row>
    <row r="37" spans="2:22" ht="15" customHeight="1">
      <c r="B37" s="149"/>
      <c r="C37" s="149"/>
      <c r="D37" s="129">
        <v>2019</v>
      </c>
      <c r="E37" s="130"/>
      <c r="F37" s="133">
        <v>2018</v>
      </c>
      <c r="G37" s="130"/>
      <c r="H37" s="143" t="s">
        <v>5</v>
      </c>
      <c r="I37" s="152" t="s">
        <v>61</v>
      </c>
      <c r="J37" s="157">
        <v>2019</v>
      </c>
      <c r="K37" s="151" t="s">
        <v>128</v>
      </c>
      <c r="L37" s="152" t="s">
        <v>130</v>
      </c>
      <c r="O37" s="149"/>
      <c r="P37" s="149"/>
      <c r="Q37" s="129">
        <v>2019</v>
      </c>
      <c r="R37" s="130"/>
      <c r="S37" s="129">
        <v>2018</v>
      </c>
      <c r="T37" s="130"/>
      <c r="U37" s="143" t="s">
        <v>5</v>
      </c>
      <c r="V37" s="168" t="s">
        <v>67</v>
      </c>
    </row>
    <row r="38" spans="2:22" ht="15">
      <c r="B38" s="135" t="s">
        <v>6</v>
      </c>
      <c r="C38" s="135" t="s">
        <v>52</v>
      </c>
      <c r="D38" s="131"/>
      <c r="E38" s="132"/>
      <c r="F38" s="134"/>
      <c r="G38" s="132"/>
      <c r="H38" s="144"/>
      <c r="I38" s="151"/>
      <c r="J38" s="157"/>
      <c r="K38" s="151"/>
      <c r="L38" s="151"/>
      <c r="O38" s="135" t="s">
        <v>6</v>
      </c>
      <c r="P38" s="135" t="s">
        <v>52</v>
      </c>
      <c r="Q38" s="131"/>
      <c r="R38" s="132"/>
      <c r="S38" s="131"/>
      <c r="T38" s="132"/>
      <c r="U38" s="144"/>
      <c r="V38" s="169"/>
    </row>
    <row r="39" spans="2:22" ht="15" customHeight="1">
      <c r="B39" s="135"/>
      <c r="C39" s="135"/>
      <c r="D39" s="120" t="s">
        <v>8</v>
      </c>
      <c r="E39" s="83" t="s">
        <v>2</v>
      </c>
      <c r="F39" s="120" t="s">
        <v>8</v>
      </c>
      <c r="G39" s="83" t="s">
        <v>2</v>
      </c>
      <c r="H39" s="137" t="s">
        <v>9</v>
      </c>
      <c r="I39" s="137" t="s">
        <v>62</v>
      </c>
      <c r="J39" s="84" t="s">
        <v>8</v>
      </c>
      <c r="K39" s="153" t="s">
        <v>129</v>
      </c>
      <c r="L39" s="153" t="s">
        <v>131</v>
      </c>
      <c r="O39" s="135"/>
      <c r="P39" s="135"/>
      <c r="Q39" s="115" t="s">
        <v>8</v>
      </c>
      <c r="R39" s="83" t="s">
        <v>2</v>
      </c>
      <c r="S39" s="115" t="s">
        <v>8</v>
      </c>
      <c r="T39" s="83" t="s">
        <v>2</v>
      </c>
      <c r="U39" s="137" t="s">
        <v>9</v>
      </c>
      <c r="V39" s="170" t="s">
        <v>68</v>
      </c>
    </row>
    <row r="40" spans="2:22" ht="14.25" customHeight="1">
      <c r="B40" s="136"/>
      <c r="C40" s="136"/>
      <c r="D40" s="118" t="s">
        <v>10</v>
      </c>
      <c r="E40" s="46" t="s">
        <v>11</v>
      </c>
      <c r="F40" s="118" t="s">
        <v>10</v>
      </c>
      <c r="G40" s="46" t="s">
        <v>11</v>
      </c>
      <c r="H40" s="150"/>
      <c r="I40" s="150"/>
      <c r="J40" s="118" t="s">
        <v>10</v>
      </c>
      <c r="K40" s="154"/>
      <c r="L40" s="154"/>
      <c r="O40" s="136"/>
      <c r="P40" s="136"/>
      <c r="Q40" s="114" t="s">
        <v>10</v>
      </c>
      <c r="R40" s="46" t="s">
        <v>11</v>
      </c>
      <c r="S40" s="114" t="s">
        <v>10</v>
      </c>
      <c r="T40" s="46" t="s">
        <v>11</v>
      </c>
      <c r="U40" s="138"/>
      <c r="V40" s="171"/>
    </row>
    <row r="41" spans="2:22" ht="15">
      <c r="B41" s="55">
        <v>1</v>
      </c>
      <c r="C41" s="85" t="s">
        <v>149</v>
      </c>
      <c r="D41" s="57">
        <v>412</v>
      </c>
      <c r="E41" s="62">
        <v>0.09889582333173308</v>
      </c>
      <c r="F41" s="57">
        <v>252</v>
      </c>
      <c r="G41" s="62">
        <v>0.04743975903614458</v>
      </c>
      <c r="H41" s="86">
        <v>0.6349206349206349</v>
      </c>
      <c r="I41" s="87">
        <v>6</v>
      </c>
      <c r="J41" s="57">
        <v>273</v>
      </c>
      <c r="K41" s="88">
        <v>0.5091575091575091</v>
      </c>
      <c r="L41" s="89">
        <v>7</v>
      </c>
      <c r="O41" s="55">
        <v>1</v>
      </c>
      <c r="P41" s="85" t="s">
        <v>86</v>
      </c>
      <c r="Q41" s="57">
        <v>5748</v>
      </c>
      <c r="R41" s="62">
        <v>0.11255580794235137</v>
      </c>
      <c r="S41" s="57">
        <v>6505</v>
      </c>
      <c r="T41" s="62">
        <v>0.13378167160250082</v>
      </c>
      <c r="U41" s="60">
        <v>-0.11637202152190618</v>
      </c>
      <c r="V41" s="89">
        <v>0</v>
      </c>
    </row>
    <row r="42" spans="2:22" ht="15">
      <c r="B42" s="90">
        <v>2</v>
      </c>
      <c r="C42" s="91" t="s">
        <v>86</v>
      </c>
      <c r="D42" s="65">
        <v>409</v>
      </c>
      <c r="E42" s="70">
        <v>0.09817570811329812</v>
      </c>
      <c r="F42" s="65">
        <v>806</v>
      </c>
      <c r="G42" s="70">
        <v>0.15173192771084337</v>
      </c>
      <c r="H42" s="92">
        <v>-0.4925558312655087</v>
      </c>
      <c r="I42" s="93">
        <v>-1</v>
      </c>
      <c r="J42" s="65">
        <v>556</v>
      </c>
      <c r="K42" s="94">
        <v>-0.2643884892086331</v>
      </c>
      <c r="L42" s="95">
        <v>-1</v>
      </c>
      <c r="O42" s="90">
        <v>2</v>
      </c>
      <c r="P42" s="91" t="s">
        <v>87</v>
      </c>
      <c r="Q42" s="65">
        <v>4133</v>
      </c>
      <c r="R42" s="70">
        <v>0.08093130727657241</v>
      </c>
      <c r="S42" s="65">
        <v>4535</v>
      </c>
      <c r="T42" s="70">
        <v>0.0932666995722277</v>
      </c>
      <c r="U42" s="68">
        <v>-0.08864388092613007</v>
      </c>
      <c r="V42" s="95">
        <v>0</v>
      </c>
    </row>
    <row r="43" spans="2:22" ht="15">
      <c r="B43" s="90">
        <v>3</v>
      </c>
      <c r="C43" s="91" t="s">
        <v>87</v>
      </c>
      <c r="D43" s="65">
        <v>307</v>
      </c>
      <c r="E43" s="70">
        <v>0.07369179068650984</v>
      </c>
      <c r="F43" s="65">
        <v>480</v>
      </c>
      <c r="G43" s="70">
        <v>0.09036144578313253</v>
      </c>
      <c r="H43" s="92">
        <v>-0.3604166666666667</v>
      </c>
      <c r="I43" s="93">
        <v>-1</v>
      </c>
      <c r="J43" s="65">
        <v>479</v>
      </c>
      <c r="K43" s="94">
        <v>-0.35908141962421714</v>
      </c>
      <c r="L43" s="95">
        <v>-1</v>
      </c>
      <c r="O43" s="90">
        <v>3</v>
      </c>
      <c r="P43" s="91" t="s">
        <v>149</v>
      </c>
      <c r="Q43" s="65">
        <v>3695</v>
      </c>
      <c r="R43" s="70">
        <v>0.07235450771520326</v>
      </c>
      <c r="S43" s="65">
        <v>2609</v>
      </c>
      <c r="T43" s="70">
        <v>0.05365663047054952</v>
      </c>
      <c r="U43" s="68">
        <v>0.4162514373323112</v>
      </c>
      <c r="V43" s="95">
        <v>1</v>
      </c>
    </row>
    <row r="44" spans="2:22" ht="15">
      <c r="B44" s="90">
        <v>4</v>
      </c>
      <c r="C44" s="91" t="s">
        <v>90</v>
      </c>
      <c r="D44" s="65">
        <v>241</v>
      </c>
      <c r="E44" s="70">
        <v>0.05784925588094095</v>
      </c>
      <c r="F44" s="65">
        <v>325</v>
      </c>
      <c r="G44" s="70">
        <v>0.06118222891566265</v>
      </c>
      <c r="H44" s="92">
        <v>-0.2584615384615384</v>
      </c>
      <c r="I44" s="93">
        <v>1</v>
      </c>
      <c r="J44" s="65">
        <v>146</v>
      </c>
      <c r="K44" s="94">
        <v>0.6506849315068493</v>
      </c>
      <c r="L44" s="95">
        <v>11</v>
      </c>
      <c r="O44" s="90">
        <v>4</v>
      </c>
      <c r="P44" s="91" t="s">
        <v>88</v>
      </c>
      <c r="Q44" s="65">
        <v>3626</v>
      </c>
      <c r="R44" s="70">
        <v>0.07100336805827524</v>
      </c>
      <c r="S44" s="65">
        <v>4115</v>
      </c>
      <c r="T44" s="70">
        <v>0.08462898979927608</v>
      </c>
      <c r="U44" s="68">
        <v>-0.11883353584447143</v>
      </c>
      <c r="V44" s="95">
        <v>-1</v>
      </c>
    </row>
    <row r="45" spans="2:22" ht="15">
      <c r="B45" s="90">
        <v>5</v>
      </c>
      <c r="C45" s="96" t="s">
        <v>89</v>
      </c>
      <c r="D45" s="73">
        <v>231</v>
      </c>
      <c r="E45" s="78">
        <v>0.05544887181949112</v>
      </c>
      <c r="F45" s="73">
        <v>242</v>
      </c>
      <c r="G45" s="78">
        <v>0.04555722891566265</v>
      </c>
      <c r="H45" s="97">
        <v>-0.045454545454545414</v>
      </c>
      <c r="I45" s="98">
        <v>3</v>
      </c>
      <c r="J45" s="73">
        <v>354</v>
      </c>
      <c r="K45" s="99">
        <v>-0.34745762711864403</v>
      </c>
      <c r="L45" s="100">
        <v>-1</v>
      </c>
      <c r="O45" s="90">
        <v>5</v>
      </c>
      <c r="P45" s="96" t="s">
        <v>90</v>
      </c>
      <c r="Q45" s="73">
        <v>2537</v>
      </c>
      <c r="R45" s="78">
        <v>0.04967885955980261</v>
      </c>
      <c r="S45" s="73">
        <v>2056</v>
      </c>
      <c r="T45" s="78">
        <v>0.04228364593616321</v>
      </c>
      <c r="U45" s="76">
        <v>0.2339494163424125</v>
      </c>
      <c r="V45" s="100">
        <v>1</v>
      </c>
    </row>
    <row r="46" spans="2:22" ht="15">
      <c r="B46" s="101">
        <v>6</v>
      </c>
      <c r="C46" s="85" t="s">
        <v>88</v>
      </c>
      <c r="D46" s="57">
        <v>223</v>
      </c>
      <c r="E46" s="62">
        <v>0.053528564570331255</v>
      </c>
      <c r="F46" s="57">
        <v>433</v>
      </c>
      <c r="G46" s="62">
        <v>0.08151355421686747</v>
      </c>
      <c r="H46" s="86">
        <v>-0.4849884526558892</v>
      </c>
      <c r="I46" s="87">
        <v>-3</v>
      </c>
      <c r="J46" s="57">
        <v>440</v>
      </c>
      <c r="K46" s="88">
        <v>-0.49318181818181817</v>
      </c>
      <c r="L46" s="89">
        <v>-3</v>
      </c>
      <c r="O46" s="101">
        <v>6</v>
      </c>
      <c r="P46" s="85" t="s">
        <v>91</v>
      </c>
      <c r="Q46" s="57">
        <v>2490</v>
      </c>
      <c r="R46" s="62">
        <v>0.04875851805435889</v>
      </c>
      <c r="S46" s="57">
        <v>1985</v>
      </c>
      <c r="T46" s="62">
        <v>0.04082346166502139</v>
      </c>
      <c r="U46" s="60">
        <v>0.2544080604534005</v>
      </c>
      <c r="V46" s="89">
        <v>1</v>
      </c>
    </row>
    <row r="47" spans="2:22" ht="15">
      <c r="B47" s="90">
        <v>7</v>
      </c>
      <c r="C47" s="91" t="s">
        <v>111</v>
      </c>
      <c r="D47" s="65">
        <v>180</v>
      </c>
      <c r="E47" s="70">
        <v>0.04320691310609698</v>
      </c>
      <c r="F47" s="65">
        <v>97</v>
      </c>
      <c r="G47" s="70">
        <v>0.0182605421686747</v>
      </c>
      <c r="H47" s="92">
        <v>0.8556701030927836</v>
      </c>
      <c r="I47" s="93">
        <v>9</v>
      </c>
      <c r="J47" s="65">
        <v>231</v>
      </c>
      <c r="K47" s="94">
        <v>-0.22077922077922074</v>
      </c>
      <c r="L47" s="95">
        <v>3</v>
      </c>
      <c r="O47" s="90">
        <v>7</v>
      </c>
      <c r="P47" s="91" t="s">
        <v>89</v>
      </c>
      <c r="Q47" s="65">
        <v>2456</v>
      </c>
      <c r="R47" s="70">
        <v>0.048092739092974075</v>
      </c>
      <c r="S47" s="65">
        <v>2577</v>
      </c>
      <c r="T47" s="70">
        <v>0.052998519249753205</v>
      </c>
      <c r="U47" s="68">
        <v>-0.04695382227396194</v>
      </c>
      <c r="V47" s="95">
        <v>-2</v>
      </c>
    </row>
    <row r="48" spans="2:22" ht="15">
      <c r="B48" s="90">
        <v>8</v>
      </c>
      <c r="C48" s="91" t="s">
        <v>150</v>
      </c>
      <c r="D48" s="65">
        <v>166</v>
      </c>
      <c r="E48" s="70">
        <v>0.039846375420067214</v>
      </c>
      <c r="F48" s="65">
        <v>70</v>
      </c>
      <c r="G48" s="70">
        <v>0.013177710843373495</v>
      </c>
      <c r="H48" s="92">
        <v>1.3714285714285714</v>
      </c>
      <c r="I48" s="93">
        <v>12</v>
      </c>
      <c r="J48" s="65">
        <v>134</v>
      </c>
      <c r="K48" s="94">
        <v>0.23880597014925375</v>
      </c>
      <c r="L48" s="95">
        <v>8</v>
      </c>
      <c r="O48" s="90">
        <v>8</v>
      </c>
      <c r="P48" s="91" t="s">
        <v>92</v>
      </c>
      <c r="Q48" s="65">
        <v>1915</v>
      </c>
      <c r="R48" s="70">
        <v>0.03749902091329208</v>
      </c>
      <c r="S48" s="65">
        <v>1651</v>
      </c>
      <c r="T48" s="70">
        <v>0.033954425797959854</v>
      </c>
      <c r="U48" s="68">
        <v>0.15990308903694728</v>
      </c>
      <c r="V48" s="95">
        <v>2</v>
      </c>
    </row>
    <row r="49" spans="2:22" ht="15">
      <c r="B49" s="90">
        <v>9</v>
      </c>
      <c r="C49" s="91" t="s">
        <v>151</v>
      </c>
      <c r="D49" s="65">
        <v>151</v>
      </c>
      <c r="E49" s="70">
        <v>0.036245799327892465</v>
      </c>
      <c r="F49" s="65">
        <v>144</v>
      </c>
      <c r="G49" s="70">
        <v>0.02710843373493976</v>
      </c>
      <c r="H49" s="92">
        <v>0.04861111111111116</v>
      </c>
      <c r="I49" s="93">
        <v>4</v>
      </c>
      <c r="J49" s="65">
        <v>169</v>
      </c>
      <c r="K49" s="94">
        <v>-0.10650887573964496</v>
      </c>
      <c r="L49" s="95">
        <v>4</v>
      </c>
      <c r="O49" s="90">
        <v>9</v>
      </c>
      <c r="P49" s="91" t="s">
        <v>111</v>
      </c>
      <c r="Q49" s="65">
        <v>1825</v>
      </c>
      <c r="R49" s="70">
        <v>0.035736664839038146</v>
      </c>
      <c r="S49" s="65">
        <v>1661</v>
      </c>
      <c r="T49" s="70">
        <v>0.0341600855544587</v>
      </c>
      <c r="U49" s="68">
        <v>0.09873570138470811</v>
      </c>
      <c r="V49" s="95">
        <v>0</v>
      </c>
    </row>
    <row r="50" spans="2:22" ht="15">
      <c r="B50" s="102">
        <v>10</v>
      </c>
      <c r="C50" s="96" t="s">
        <v>91</v>
      </c>
      <c r="D50" s="73">
        <v>144</v>
      </c>
      <c r="E50" s="78">
        <v>0.03456553048487758</v>
      </c>
      <c r="F50" s="73">
        <v>326</v>
      </c>
      <c r="G50" s="78">
        <v>0.06137048192771084</v>
      </c>
      <c r="H50" s="97">
        <v>-0.558282208588957</v>
      </c>
      <c r="I50" s="98">
        <v>-6</v>
      </c>
      <c r="J50" s="73">
        <v>282</v>
      </c>
      <c r="K50" s="99">
        <v>-0.4893617021276596</v>
      </c>
      <c r="L50" s="100">
        <v>-3</v>
      </c>
      <c r="O50" s="102">
        <v>10</v>
      </c>
      <c r="P50" s="96" t="s">
        <v>151</v>
      </c>
      <c r="Q50" s="73">
        <v>1588</v>
      </c>
      <c r="R50" s="78">
        <v>0.03109579384350278</v>
      </c>
      <c r="S50" s="73">
        <v>1360</v>
      </c>
      <c r="T50" s="78">
        <v>0.02796972688384337</v>
      </c>
      <c r="U50" s="76">
        <v>0.16764705882352948</v>
      </c>
      <c r="V50" s="100">
        <v>3</v>
      </c>
    </row>
    <row r="51" spans="2:22" ht="15">
      <c r="B51" s="163" t="s">
        <v>93</v>
      </c>
      <c r="C51" s="164"/>
      <c r="D51" s="26">
        <f>SUM(D41:D50)</f>
        <v>2464</v>
      </c>
      <c r="E51" s="6">
        <f>D51/D53</f>
        <v>0.5914546327412386</v>
      </c>
      <c r="F51" s="26">
        <f>SUM(F41:F50)</f>
        <v>3175</v>
      </c>
      <c r="G51" s="6">
        <f>F51/F53</f>
        <v>0.5977033132530121</v>
      </c>
      <c r="H51" s="17">
        <f>D51/F51-1</f>
        <v>-0.22393700787401571</v>
      </c>
      <c r="I51" s="25"/>
      <c r="J51" s="26">
        <f>SUM(J41:J50)</f>
        <v>3064</v>
      </c>
      <c r="K51" s="18">
        <f>E51/J51-1</f>
        <v>-0.9998069665036745</v>
      </c>
      <c r="L51" s="19"/>
      <c r="O51" s="163" t="s">
        <v>93</v>
      </c>
      <c r="P51" s="164"/>
      <c r="Q51" s="26">
        <f>SUM(Q41:Q50)</f>
        <v>30013</v>
      </c>
      <c r="R51" s="6">
        <f>Q51/Q53</f>
        <v>0.5877065872953708</v>
      </c>
      <c r="S51" s="26">
        <f>SUM(S41:S50)</f>
        <v>29054</v>
      </c>
      <c r="T51" s="6">
        <f>S51/S53</f>
        <v>0.5975238565317539</v>
      </c>
      <c r="U51" s="17">
        <f>Q51/S51-1</f>
        <v>0.03300750326977342</v>
      </c>
      <c r="V51" s="27"/>
    </row>
    <row r="52" spans="2:22" ht="15">
      <c r="B52" s="163" t="s">
        <v>12</v>
      </c>
      <c r="C52" s="164"/>
      <c r="D52" s="26">
        <f>D53-D51</f>
        <v>1702</v>
      </c>
      <c r="E52" s="6">
        <f>D52/D53</f>
        <v>0.4085453672587614</v>
      </c>
      <c r="F52" s="26">
        <f>F53-F51</f>
        <v>2137</v>
      </c>
      <c r="G52" s="6">
        <f>F52/F53</f>
        <v>0.40229668674698793</v>
      </c>
      <c r="H52" s="17">
        <f>D52/F52-1</f>
        <v>-0.2035563874590548</v>
      </c>
      <c r="I52" s="3"/>
      <c r="J52" s="26">
        <f>J53-SUM(J41:J50)</f>
        <v>3046</v>
      </c>
      <c r="K52" s="18">
        <f>E52/J52-1</f>
        <v>-0.9998658747973543</v>
      </c>
      <c r="L52" s="19"/>
      <c r="O52" s="163" t="s">
        <v>12</v>
      </c>
      <c r="P52" s="164"/>
      <c r="Q52" s="26">
        <f>Q53-Q51</f>
        <v>21055</v>
      </c>
      <c r="R52" s="6">
        <f>Q52/Q53</f>
        <v>0.4122934127046291</v>
      </c>
      <c r="S52" s="26">
        <f>S53-S51</f>
        <v>19570</v>
      </c>
      <c r="T52" s="6">
        <f>S52/S53</f>
        <v>0.4024761434682461</v>
      </c>
      <c r="U52" s="17">
        <f>Q52/S52-1</f>
        <v>0.07588145120081768</v>
      </c>
      <c r="V52" s="28"/>
    </row>
    <row r="53" spans="2:22" ht="15">
      <c r="B53" s="155" t="s">
        <v>38</v>
      </c>
      <c r="C53" s="156"/>
      <c r="D53" s="24">
        <v>4166</v>
      </c>
      <c r="E53" s="103">
        <v>1</v>
      </c>
      <c r="F53" s="24">
        <v>5312</v>
      </c>
      <c r="G53" s="103">
        <v>1</v>
      </c>
      <c r="H53" s="20">
        <v>-0.21573795180722888</v>
      </c>
      <c r="I53" s="20"/>
      <c r="J53" s="24">
        <v>6110</v>
      </c>
      <c r="K53" s="49">
        <v>-0.31816693944353514</v>
      </c>
      <c r="L53" s="104"/>
      <c r="O53" s="155" t="s">
        <v>38</v>
      </c>
      <c r="P53" s="156"/>
      <c r="Q53" s="24">
        <v>51068</v>
      </c>
      <c r="R53" s="103">
        <v>1</v>
      </c>
      <c r="S53" s="24">
        <v>48624</v>
      </c>
      <c r="T53" s="103">
        <v>1</v>
      </c>
      <c r="U53" s="29">
        <v>0.050263244488318426</v>
      </c>
      <c r="V53" s="104"/>
    </row>
  </sheetData>
  <sheetProtection/>
  <mergeCells count="67">
    <mergeCell ref="J7:J8"/>
    <mergeCell ref="I7:I8"/>
    <mergeCell ref="C8:C10"/>
    <mergeCell ref="H9:H10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</mergeCells>
  <conditionalFormatting sqref="H27 J27 O27">
    <cfRule type="cellIs" priority="602" dxfId="146" operator="lessThan">
      <formula>0</formula>
    </cfRule>
  </conditionalFormatting>
  <conditionalFormatting sqref="H26 O26">
    <cfRule type="cellIs" priority="402" dxfId="146" operator="lessThan">
      <formula>0</formula>
    </cfRule>
  </conditionalFormatting>
  <conditionalFormatting sqref="U51">
    <cfRule type="cellIs" priority="307" dxfId="146" operator="lessThan">
      <formula>0</formula>
    </cfRule>
  </conditionalFormatting>
  <conditionalFormatting sqref="K52">
    <cfRule type="cellIs" priority="319" dxfId="146" operator="lessThan">
      <formula>0</formula>
    </cfRule>
  </conditionalFormatting>
  <conditionalFormatting sqref="H52 J52">
    <cfRule type="cellIs" priority="320" dxfId="146" operator="lessThan">
      <formula>0</formula>
    </cfRule>
  </conditionalFormatting>
  <conditionalFormatting sqref="K51">
    <cfRule type="cellIs" priority="317" dxfId="146" operator="lessThan">
      <formula>0</formula>
    </cfRule>
  </conditionalFormatting>
  <conditionalFormatting sqref="H51">
    <cfRule type="cellIs" priority="318" dxfId="146" operator="lessThan">
      <formula>0</formula>
    </cfRule>
  </conditionalFormatting>
  <conditionalFormatting sqref="L52">
    <cfRule type="cellIs" priority="315" dxfId="146" operator="lessThan">
      <formula>0</formula>
    </cfRule>
  </conditionalFormatting>
  <conditionalFormatting sqref="K52">
    <cfRule type="cellIs" priority="316" dxfId="146" operator="lessThan">
      <formula>0</formula>
    </cfRule>
  </conditionalFormatting>
  <conditionalFormatting sqref="L51">
    <cfRule type="cellIs" priority="313" dxfId="146" operator="lessThan">
      <formula>0</formula>
    </cfRule>
  </conditionalFormatting>
  <conditionalFormatting sqref="K51">
    <cfRule type="cellIs" priority="314" dxfId="146" operator="lessThan">
      <formula>0</formula>
    </cfRule>
  </conditionalFormatting>
  <conditionalFormatting sqref="V51">
    <cfRule type="cellIs" priority="310" dxfId="146" operator="lessThan">
      <formula>0</formula>
    </cfRule>
    <cfRule type="cellIs" priority="311" dxfId="147" operator="equal">
      <formula>0</formula>
    </cfRule>
    <cfRule type="cellIs" priority="312" dxfId="148" operator="greaterThan">
      <formula>0</formula>
    </cfRule>
  </conditionalFormatting>
  <conditionalFormatting sqref="V52">
    <cfRule type="cellIs" priority="309" dxfId="146" operator="lessThan">
      <formula>0</formula>
    </cfRule>
  </conditionalFormatting>
  <conditionalFormatting sqref="U52">
    <cfRule type="cellIs" priority="308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E38" sqref="E38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43741</v>
      </c>
    </row>
    <row r="2" spans="2:15" ht="14.25" customHeight="1">
      <c r="B2" s="124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8" t="s">
        <v>0</v>
      </c>
      <c r="C5" s="161" t="s">
        <v>1</v>
      </c>
      <c r="D5" s="145" t="s">
        <v>124</v>
      </c>
      <c r="E5" s="146"/>
      <c r="F5" s="146"/>
      <c r="G5" s="146"/>
      <c r="H5" s="147"/>
      <c r="I5" s="146" t="s">
        <v>117</v>
      </c>
      <c r="J5" s="146"/>
      <c r="K5" s="145" t="s">
        <v>125</v>
      </c>
      <c r="L5" s="146"/>
      <c r="M5" s="146"/>
      <c r="N5" s="146"/>
      <c r="O5" s="147"/>
    </row>
    <row r="6" spans="2:15" ht="14.25" customHeight="1">
      <c r="B6" s="149"/>
      <c r="C6" s="162"/>
      <c r="D6" s="126" t="s">
        <v>126</v>
      </c>
      <c r="E6" s="127"/>
      <c r="F6" s="127"/>
      <c r="G6" s="127"/>
      <c r="H6" s="128"/>
      <c r="I6" s="127" t="s">
        <v>118</v>
      </c>
      <c r="J6" s="127"/>
      <c r="K6" s="126" t="s">
        <v>127</v>
      </c>
      <c r="L6" s="127"/>
      <c r="M6" s="127"/>
      <c r="N6" s="127"/>
      <c r="O6" s="128"/>
    </row>
    <row r="7" spans="2:15" ht="14.25" customHeight="1">
      <c r="B7" s="149"/>
      <c r="C7" s="149"/>
      <c r="D7" s="129">
        <v>2019</v>
      </c>
      <c r="E7" s="130"/>
      <c r="F7" s="133">
        <v>2018</v>
      </c>
      <c r="G7" s="133"/>
      <c r="H7" s="143" t="s">
        <v>5</v>
      </c>
      <c r="I7" s="165">
        <v>2019</v>
      </c>
      <c r="J7" s="129" t="s">
        <v>128</v>
      </c>
      <c r="K7" s="129">
        <v>2019</v>
      </c>
      <c r="L7" s="130"/>
      <c r="M7" s="133">
        <v>2018</v>
      </c>
      <c r="N7" s="130"/>
      <c r="O7" s="160" t="s">
        <v>5</v>
      </c>
    </row>
    <row r="8" spans="2:15" ht="14.25" customHeight="1">
      <c r="B8" s="135" t="s">
        <v>6</v>
      </c>
      <c r="C8" s="135" t="s">
        <v>7</v>
      </c>
      <c r="D8" s="131"/>
      <c r="E8" s="132"/>
      <c r="F8" s="134"/>
      <c r="G8" s="134"/>
      <c r="H8" s="144"/>
      <c r="I8" s="166"/>
      <c r="J8" s="167"/>
      <c r="K8" s="131"/>
      <c r="L8" s="132"/>
      <c r="M8" s="134"/>
      <c r="N8" s="132"/>
      <c r="O8" s="160"/>
    </row>
    <row r="9" spans="2:15" ht="14.25" customHeight="1">
      <c r="B9" s="135"/>
      <c r="C9" s="135"/>
      <c r="D9" s="120" t="s">
        <v>8</v>
      </c>
      <c r="E9" s="119" t="s">
        <v>2</v>
      </c>
      <c r="F9" s="116" t="s">
        <v>8</v>
      </c>
      <c r="G9" s="43" t="s">
        <v>2</v>
      </c>
      <c r="H9" s="137" t="s">
        <v>9</v>
      </c>
      <c r="I9" s="44" t="s">
        <v>8</v>
      </c>
      <c r="J9" s="141" t="s">
        <v>129</v>
      </c>
      <c r="K9" s="120" t="s">
        <v>8</v>
      </c>
      <c r="L9" s="42" t="s">
        <v>2</v>
      </c>
      <c r="M9" s="116" t="s">
        <v>8</v>
      </c>
      <c r="N9" s="42" t="s">
        <v>2</v>
      </c>
      <c r="O9" s="139" t="s">
        <v>9</v>
      </c>
    </row>
    <row r="10" spans="2:15" ht="14.25" customHeight="1">
      <c r="B10" s="136"/>
      <c r="C10" s="136"/>
      <c r="D10" s="118" t="s">
        <v>10</v>
      </c>
      <c r="E10" s="117" t="s">
        <v>11</v>
      </c>
      <c r="F10" s="41" t="s">
        <v>10</v>
      </c>
      <c r="G10" s="46" t="s">
        <v>11</v>
      </c>
      <c r="H10" s="138"/>
      <c r="I10" s="45" t="s">
        <v>10</v>
      </c>
      <c r="J10" s="142"/>
      <c r="K10" s="118" t="s">
        <v>10</v>
      </c>
      <c r="L10" s="117" t="s">
        <v>11</v>
      </c>
      <c r="M10" s="41" t="s">
        <v>10</v>
      </c>
      <c r="N10" s="117" t="s">
        <v>11</v>
      </c>
      <c r="O10" s="140"/>
    </row>
    <row r="11" spans="2:15" ht="14.25" customHeight="1">
      <c r="B11" s="55">
        <v>1</v>
      </c>
      <c r="C11" s="56" t="s">
        <v>19</v>
      </c>
      <c r="D11" s="57">
        <v>4425</v>
      </c>
      <c r="E11" s="58">
        <v>0.11205084702843686</v>
      </c>
      <c r="F11" s="57">
        <v>4248</v>
      </c>
      <c r="G11" s="59">
        <v>0.13021088769004413</v>
      </c>
      <c r="H11" s="60">
        <v>0.04166666666666674</v>
      </c>
      <c r="I11" s="61">
        <v>4926</v>
      </c>
      <c r="J11" s="62">
        <v>-0.10170523751522531</v>
      </c>
      <c r="K11" s="57">
        <v>50021</v>
      </c>
      <c r="L11" s="58">
        <v>0.1082947063955817</v>
      </c>
      <c r="M11" s="57">
        <v>52056</v>
      </c>
      <c r="N11" s="59">
        <v>0.11517655050036839</v>
      </c>
      <c r="O11" s="60">
        <v>-0.0390925157522668</v>
      </c>
    </row>
    <row r="12" spans="2:15" ht="14.25" customHeight="1">
      <c r="B12" s="63">
        <v>2</v>
      </c>
      <c r="C12" s="64" t="s">
        <v>21</v>
      </c>
      <c r="D12" s="65">
        <v>4515</v>
      </c>
      <c r="E12" s="66">
        <v>0.11432984730698134</v>
      </c>
      <c r="F12" s="65">
        <v>3156</v>
      </c>
      <c r="G12" s="67">
        <v>0.09673859735164296</v>
      </c>
      <c r="H12" s="68">
        <v>0.43060836501901134</v>
      </c>
      <c r="I12" s="69">
        <v>4735</v>
      </c>
      <c r="J12" s="70">
        <v>-0.046462513199577615</v>
      </c>
      <c r="K12" s="65">
        <v>46790</v>
      </c>
      <c r="L12" s="66">
        <v>0.10129964039601902</v>
      </c>
      <c r="M12" s="65">
        <v>44824</v>
      </c>
      <c r="N12" s="67">
        <v>0.09917538227348457</v>
      </c>
      <c r="O12" s="68">
        <v>0.04386043191147593</v>
      </c>
    </row>
    <row r="13" spans="2:15" ht="14.25" customHeight="1">
      <c r="B13" s="63">
        <v>3</v>
      </c>
      <c r="C13" s="64" t="s">
        <v>20</v>
      </c>
      <c r="D13" s="65">
        <v>3184</v>
      </c>
      <c r="E13" s="66">
        <v>0.08062596540984021</v>
      </c>
      <c r="F13" s="65">
        <v>2364</v>
      </c>
      <c r="G13" s="67">
        <v>0.0724619911721432</v>
      </c>
      <c r="H13" s="68">
        <v>0.34686971235194575</v>
      </c>
      <c r="I13" s="69">
        <v>6185</v>
      </c>
      <c r="J13" s="70">
        <v>-0.48520614389652383</v>
      </c>
      <c r="K13" s="65">
        <v>45968</v>
      </c>
      <c r="L13" s="66">
        <v>0.09952002286223985</v>
      </c>
      <c r="M13" s="65">
        <v>46584</v>
      </c>
      <c r="N13" s="67">
        <v>0.10306947188622179</v>
      </c>
      <c r="O13" s="68">
        <v>-0.013223424351708757</v>
      </c>
    </row>
    <row r="14" spans="2:15" ht="14.25" customHeight="1">
      <c r="B14" s="63">
        <v>4</v>
      </c>
      <c r="C14" s="64" t="s">
        <v>22</v>
      </c>
      <c r="D14" s="65">
        <v>3110</v>
      </c>
      <c r="E14" s="66">
        <v>0.0787521207363703</v>
      </c>
      <c r="F14" s="65">
        <v>1902</v>
      </c>
      <c r="G14" s="67">
        <v>0.05830063756743502</v>
      </c>
      <c r="H14" s="68">
        <v>0.6351209253417456</v>
      </c>
      <c r="I14" s="69">
        <v>3448</v>
      </c>
      <c r="J14" s="70">
        <v>-0.09802784222737815</v>
      </c>
      <c r="K14" s="65">
        <v>30142</v>
      </c>
      <c r="L14" s="66">
        <v>0.065256972874905</v>
      </c>
      <c r="M14" s="65">
        <v>29678</v>
      </c>
      <c r="N14" s="67">
        <v>0.06566408609478126</v>
      </c>
      <c r="O14" s="68">
        <v>0.015634476716759993</v>
      </c>
    </row>
    <row r="15" spans="2:15" ht="14.25" customHeight="1">
      <c r="B15" s="71">
        <v>5</v>
      </c>
      <c r="C15" s="72" t="s">
        <v>23</v>
      </c>
      <c r="D15" s="73">
        <v>2725</v>
      </c>
      <c r="E15" s="74">
        <v>0.06900306398926338</v>
      </c>
      <c r="F15" s="73">
        <v>2646</v>
      </c>
      <c r="G15" s="75">
        <v>0.08110593428151054</v>
      </c>
      <c r="H15" s="76">
        <v>0.02985638699924409</v>
      </c>
      <c r="I15" s="77">
        <v>2716</v>
      </c>
      <c r="J15" s="78">
        <v>0.003313696612665673</v>
      </c>
      <c r="K15" s="73">
        <v>28085</v>
      </c>
      <c r="L15" s="74">
        <v>0.06080359907078851</v>
      </c>
      <c r="M15" s="73">
        <v>29258</v>
      </c>
      <c r="N15" s="75">
        <v>0.06473481470992351</v>
      </c>
      <c r="O15" s="76">
        <v>-0.040091598878939094</v>
      </c>
    </row>
    <row r="16" spans="2:15" ht="14.25" customHeight="1">
      <c r="B16" s="55">
        <v>6</v>
      </c>
      <c r="C16" s="56" t="s">
        <v>26</v>
      </c>
      <c r="D16" s="57">
        <v>2207</v>
      </c>
      <c r="E16" s="58">
        <v>0.055886151274974045</v>
      </c>
      <c r="F16" s="57">
        <v>2458</v>
      </c>
      <c r="G16" s="59">
        <v>0.07534330554193232</v>
      </c>
      <c r="H16" s="60">
        <v>-0.10211554109031729</v>
      </c>
      <c r="I16" s="61">
        <v>2834</v>
      </c>
      <c r="J16" s="62">
        <v>-0.22124206069160202</v>
      </c>
      <c r="K16" s="57">
        <v>27635</v>
      </c>
      <c r="L16" s="58">
        <v>0.05982935589536195</v>
      </c>
      <c r="M16" s="57">
        <v>28493</v>
      </c>
      <c r="N16" s="59">
        <v>0.06304221325893263</v>
      </c>
      <c r="O16" s="60">
        <v>-0.03011265924964024</v>
      </c>
    </row>
    <row r="17" spans="2:15" ht="14.25" customHeight="1">
      <c r="B17" s="63">
        <v>7</v>
      </c>
      <c r="C17" s="64" t="s">
        <v>31</v>
      </c>
      <c r="D17" s="65">
        <v>1830</v>
      </c>
      <c r="E17" s="66">
        <v>0.0463396723304044</v>
      </c>
      <c r="F17" s="65">
        <v>1918</v>
      </c>
      <c r="G17" s="67">
        <v>0.05879107405590976</v>
      </c>
      <c r="H17" s="68">
        <v>-0.04588112617309703</v>
      </c>
      <c r="I17" s="69">
        <v>3336</v>
      </c>
      <c r="J17" s="70">
        <v>-0.4514388489208633</v>
      </c>
      <c r="K17" s="65">
        <v>27067</v>
      </c>
      <c r="L17" s="66">
        <v>0.05859964450949021</v>
      </c>
      <c r="M17" s="65">
        <v>20106</v>
      </c>
      <c r="N17" s="67">
        <v>0.044485548723690004</v>
      </c>
      <c r="O17" s="68">
        <v>0.34621506018104053</v>
      </c>
    </row>
    <row r="18" spans="2:15" ht="14.25" customHeight="1">
      <c r="B18" s="63">
        <v>8</v>
      </c>
      <c r="C18" s="64" t="s">
        <v>24</v>
      </c>
      <c r="D18" s="65">
        <v>2309</v>
      </c>
      <c r="E18" s="66">
        <v>0.05846901825732445</v>
      </c>
      <c r="F18" s="65">
        <v>1674</v>
      </c>
      <c r="G18" s="67">
        <v>0.051311917606669935</v>
      </c>
      <c r="H18" s="68">
        <v>0.3793309438470729</v>
      </c>
      <c r="I18" s="69">
        <v>2430</v>
      </c>
      <c r="J18" s="70">
        <v>-0.0497942386831276</v>
      </c>
      <c r="K18" s="65">
        <v>21951</v>
      </c>
      <c r="L18" s="66">
        <v>0.04752358209730741</v>
      </c>
      <c r="M18" s="65">
        <v>18771</v>
      </c>
      <c r="N18" s="67">
        <v>0.04153179325039218</v>
      </c>
      <c r="O18" s="68">
        <v>0.16941026050823083</v>
      </c>
    </row>
    <row r="19" spans="2:15" ht="14.25" customHeight="1">
      <c r="B19" s="63">
        <v>9</v>
      </c>
      <c r="C19" s="64" t="s">
        <v>34</v>
      </c>
      <c r="D19" s="65">
        <v>2134</v>
      </c>
      <c r="E19" s="66">
        <v>0.0540376288268213</v>
      </c>
      <c r="F19" s="65">
        <v>1404</v>
      </c>
      <c r="G19" s="67">
        <v>0.04303580186365866</v>
      </c>
      <c r="H19" s="68">
        <v>0.51994301994302</v>
      </c>
      <c r="I19" s="69">
        <v>1977</v>
      </c>
      <c r="J19" s="70">
        <v>0.07941325240263031</v>
      </c>
      <c r="K19" s="65">
        <v>19140</v>
      </c>
      <c r="L19" s="66">
        <v>0.04143780972814286</v>
      </c>
      <c r="M19" s="65">
        <v>17440</v>
      </c>
      <c r="N19" s="67">
        <v>0.038586887980759654</v>
      </c>
      <c r="O19" s="68">
        <v>0.09747706422018343</v>
      </c>
    </row>
    <row r="20" spans="2:15" ht="14.25" customHeight="1">
      <c r="B20" s="71">
        <v>10</v>
      </c>
      <c r="C20" s="72" t="s">
        <v>28</v>
      </c>
      <c r="D20" s="73">
        <v>1376</v>
      </c>
      <c r="E20" s="74">
        <v>0.03484338203641336</v>
      </c>
      <c r="F20" s="73">
        <v>1095</v>
      </c>
      <c r="G20" s="75">
        <v>0.03356424717999019</v>
      </c>
      <c r="H20" s="76">
        <v>0.25662100456621006</v>
      </c>
      <c r="I20" s="77">
        <v>1982</v>
      </c>
      <c r="J20" s="78">
        <v>-0.3057517658930373</v>
      </c>
      <c r="K20" s="73">
        <v>18219</v>
      </c>
      <c r="L20" s="74">
        <v>0.039443858695769836</v>
      </c>
      <c r="M20" s="73">
        <v>18309</v>
      </c>
      <c r="N20" s="75">
        <v>0.04050959472704865</v>
      </c>
      <c r="O20" s="76">
        <v>-0.00491561527117812</v>
      </c>
    </row>
    <row r="21" spans="2:15" ht="14.25" customHeight="1">
      <c r="B21" s="55">
        <v>11</v>
      </c>
      <c r="C21" s="56" t="s">
        <v>25</v>
      </c>
      <c r="D21" s="57">
        <v>1420</v>
      </c>
      <c r="E21" s="58">
        <v>0.03595755995036844</v>
      </c>
      <c r="F21" s="57">
        <v>1295</v>
      </c>
      <c r="G21" s="59">
        <v>0.03969470328592447</v>
      </c>
      <c r="H21" s="60">
        <v>0.09652509652509655</v>
      </c>
      <c r="I21" s="61">
        <v>1913</v>
      </c>
      <c r="J21" s="62">
        <v>-0.2577104025091479</v>
      </c>
      <c r="K21" s="57">
        <v>18048</v>
      </c>
      <c r="L21" s="58">
        <v>0.03907364628910775</v>
      </c>
      <c r="M21" s="57">
        <v>16879</v>
      </c>
      <c r="N21" s="59">
        <v>0.03734564691669967</v>
      </c>
      <c r="O21" s="60">
        <v>0.06925765744416146</v>
      </c>
    </row>
    <row r="22" spans="2:15" ht="14.25" customHeight="1">
      <c r="B22" s="63">
        <v>12</v>
      </c>
      <c r="C22" s="64" t="s">
        <v>29</v>
      </c>
      <c r="D22" s="65">
        <v>1316</v>
      </c>
      <c r="E22" s="66">
        <v>0.03332404851738371</v>
      </c>
      <c r="F22" s="65">
        <v>1162</v>
      </c>
      <c r="G22" s="67">
        <v>0.03561794997547817</v>
      </c>
      <c r="H22" s="68">
        <v>0.1325301204819278</v>
      </c>
      <c r="I22" s="69">
        <v>1980</v>
      </c>
      <c r="J22" s="70">
        <v>-0.3353535353535354</v>
      </c>
      <c r="K22" s="65">
        <v>16104</v>
      </c>
      <c r="L22" s="66">
        <v>0.03486491577126502</v>
      </c>
      <c r="M22" s="65">
        <v>16422</v>
      </c>
      <c r="N22" s="67">
        <v>0.036334511147937794</v>
      </c>
      <c r="O22" s="68">
        <v>-0.019364267446108863</v>
      </c>
    </row>
    <row r="23" spans="2:15" ht="14.25" customHeight="1">
      <c r="B23" s="63">
        <v>13</v>
      </c>
      <c r="C23" s="64" t="s">
        <v>18</v>
      </c>
      <c r="D23" s="65">
        <v>1577</v>
      </c>
      <c r="E23" s="66">
        <v>0.039933149325162696</v>
      </c>
      <c r="F23" s="65">
        <v>1063</v>
      </c>
      <c r="G23" s="67">
        <v>0.03258337420304071</v>
      </c>
      <c r="H23" s="68">
        <v>0.4835371589840076</v>
      </c>
      <c r="I23" s="69">
        <v>1335</v>
      </c>
      <c r="J23" s="70">
        <v>0.18127340823970028</v>
      </c>
      <c r="K23" s="65">
        <v>14522</v>
      </c>
      <c r="L23" s="66">
        <v>0.031439909763432104</v>
      </c>
      <c r="M23" s="65">
        <v>10784</v>
      </c>
      <c r="N23" s="67">
        <v>0.023860149081680743</v>
      </c>
      <c r="O23" s="68">
        <v>0.3466246290801187</v>
      </c>
    </row>
    <row r="24" spans="2:15" ht="14.25" customHeight="1">
      <c r="B24" s="63">
        <v>14</v>
      </c>
      <c r="C24" s="64" t="s">
        <v>30</v>
      </c>
      <c r="D24" s="65">
        <v>973</v>
      </c>
      <c r="E24" s="66">
        <v>0.024638525233597528</v>
      </c>
      <c r="F24" s="65">
        <v>719</v>
      </c>
      <c r="G24" s="67">
        <v>0.022038989700833744</v>
      </c>
      <c r="H24" s="68">
        <v>0.35326842837273986</v>
      </c>
      <c r="I24" s="69">
        <v>1533</v>
      </c>
      <c r="J24" s="70">
        <v>-0.365296803652968</v>
      </c>
      <c r="K24" s="65">
        <v>11835</v>
      </c>
      <c r="L24" s="66">
        <v>0.025622595513718427</v>
      </c>
      <c r="M24" s="65">
        <v>11600</v>
      </c>
      <c r="N24" s="67">
        <v>0.02566559062940436</v>
      </c>
      <c r="O24" s="68">
        <v>0.020258620689655116</v>
      </c>
    </row>
    <row r="25" spans="2:15" ht="14.25" customHeight="1">
      <c r="B25" s="71">
        <v>15</v>
      </c>
      <c r="C25" s="72" t="s">
        <v>35</v>
      </c>
      <c r="D25" s="73">
        <v>738</v>
      </c>
      <c r="E25" s="74">
        <v>0.018687802284064723</v>
      </c>
      <c r="F25" s="73">
        <v>645</v>
      </c>
      <c r="G25" s="75">
        <v>0.019770720941638058</v>
      </c>
      <c r="H25" s="76">
        <v>0.1441860465116278</v>
      </c>
      <c r="I25" s="77">
        <v>1609</v>
      </c>
      <c r="J25" s="78">
        <v>-0.5413300186451212</v>
      </c>
      <c r="K25" s="73">
        <v>9977</v>
      </c>
      <c r="L25" s="74">
        <v>0.02160005369162389</v>
      </c>
      <c r="M25" s="73">
        <v>11550</v>
      </c>
      <c r="N25" s="75">
        <v>0.02555496308358796</v>
      </c>
      <c r="O25" s="76">
        <v>-0.1361904761904762</v>
      </c>
    </row>
    <row r="26" spans="2:15" ht="14.25" customHeight="1">
      <c r="B26" s="55">
        <v>16</v>
      </c>
      <c r="C26" s="56" t="s">
        <v>33</v>
      </c>
      <c r="D26" s="57">
        <v>304</v>
      </c>
      <c r="E26" s="58">
        <v>0.007697956496416905</v>
      </c>
      <c r="F26" s="57">
        <v>515</v>
      </c>
      <c r="G26" s="59">
        <v>0.015785924472780776</v>
      </c>
      <c r="H26" s="60">
        <v>-0.4097087378640777</v>
      </c>
      <c r="I26" s="61">
        <v>2570</v>
      </c>
      <c r="J26" s="62">
        <v>-0.8817120622568093</v>
      </c>
      <c r="K26" s="57">
        <v>9334</v>
      </c>
      <c r="L26" s="58">
        <v>0.020207968443181054</v>
      </c>
      <c r="M26" s="57">
        <v>6999</v>
      </c>
      <c r="N26" s="59">
        <v>0.015485643863379406</v>
      </c>
      <c r="O26" s="60">
        <v>0.3336190884412058</v>
      </c>
    </row>
    <row r="27" spans="2:15" ht="14.25" customHeight="1">
      <c r="B27" s="63">
        <v>17</v>
      </c>
      <c r="C27" s="64" t="s">
        <v>50</v>
      </c>
      <c r="D27" s="65">
        <v>971</v>
      </c>
      <c r="E27" s="66">
        <v>0.024587880782963208</v>
      </c>
      <c r="F27" s="65">
        <v>923</v>
      </c>
      <c r="G27" s="67">
        <v>0.028292054928886708</v>
      </c>
      <c r="H27" s="68">
        <v>0.052004333694474436</v>
      </c>
      <c r="I27" s="69">
        <v>761</v>
      </c>
      <c r="J27" s="70">
        <v>0.27595269382391585</v>
      </c>
      <c r="K27" s="65">
        <v>9306</v>
      </c>
      <c r="L27" s="66">
        <v>0.020147348867821182</v>
      </c>
      <c r="M27" s="65">
        <v>9066</v>
      </c>
      <c r="N27" s="67">
        <v>0.020058986607429302</v>
      </c>
      <c r="O27" s="68">
        <v>0.026472534745201948</v>
      </c>
    </row>
    <row r="28" spans="2:15" ht="14.25" customHeight="1">
      <c r="B28" s="63">
        <v>18</v>
      </c>
      <c r="C28" s="64" t="s">
        <v>56</v>
      </c>
      <c r="D28" s="65">
        <v>477</v>
      </c>
      <c r="E28" s="66">
        <v>0.012078701476285736</v>
      </c>
      <c r="F28" s="65">
        <v>308</v>
      </c>
      <c r="G28" s="67">
        <v>0.009440902403138794</v>
      </c>
      <c r="H28" s="68">
        <v>0.5487012987012987</v>
      </c>
      <c r="I28" s="69">
        <v>1719</v>
      </c>
      <c r="J28" s="70">
        <v>-0.7225130890052356</v>
      </c>
      <c r="K28" s="65">
        <v>9228</v>
      </c>
      <c r="L28" s="66">
        <v>0.019978480050747243</v>
      </c>
      <c r="M28" s="65">
        <v>10918</v>
      </c>
      <c r="N28" s="67">
        <v>0.02415663090446869</v>
      </c>
      <c r="O28" s="68">
        <v>-0.1547902546253893</v>
      </c>
    </row>
    <row r="29" spans="2:15" ht="14.25" customHeight="1">
      <c r="B29" s="63">
        <v>19</v>
      </c>
      <c r="C29" s="64" t="s">
        <v>27</v>
      </c>
      <c r="D29" s="65">
        <v>538</v>
      </c>
      <c r="E29" s="66">
        <v>0.01362335722063255</v>
      </c>
      <c r="F29" s="65">
        <v>354</v>
      </c>
      <c r="G29" s="67">
        <v>0.010850907307503679</v>
      </c>
      <c r="H29" s="68">
        <v>0.5197740112994351</v>
      </c>
      <c r="I29" s="69">
        <v>1598</v>
      </c>
      <c r="J29" s="70">
        <v>-0.6633291614518148</v>
      </c>
      <c r="K29" s="65">
        <v>9095</v>
      </c>
      <c r="L29" s="66">
        <v>0.01969053706778784</v>
      </c>
      <c r="M29" s="65">
        <v>13061</v>
      </c>
      <c r="N29" s="67">
        <v>0.02889812751815951</v>
      </c>
      <c r="O29" s="68">
        <v>-0.30365209402036597</v>
      </c>
    </row>
    <row r="30" spans="2:15" ht="14.25" customHeight="1">
      <c r="B30" s="71">
        <v>20</v>
      </c>
      <c r="C30" s="72" t="s">
        <v>36</v>
      </c>
      <c r="D30" s="73">
        <v>1050</v>
      </c>
      <c r="E30" s="74">
        <v>0.026588336583018915</v>
      </c>
      <c r="F30" s="73">
        <v>794</v>
      </c>
      <c r="G30" s="75">
        <v>0.024337910740559097</v>
      </c>
      <c r="H30" s="76">
        <v>0.32241813602015124</v>
      </c>
      <c r="I30" s="77">
        <v>639</v>
      </c>
      <c r="J30" s="78">
        <v>0.6431924882629108</v>
      </c>
      <c r="K30" s="73">
        <v>8558</v>
      </c>
      <c r="L30" s="74">
        <v>0.018527940211778816</v>
      </c>
      <c r="M30" s="73">
        <v>8282</v>
      </c>
      <c r="N30" s="75">
        <v>0.01832434668902818</v>
      </c>
      <c r="O30" s="76">
        <v>0.03332528374788701</v>
      </c>
    </row>
    <row r="31" spans="2:15" ht="14.25" customHeight="1">
      <c r="B31" s="163" t="s">
        <v>53</v>
      </c>
      <c r="C31" s="164"/>
      <c r="D31" s="26">
        <f>SUM(D11:D30)</f>
        <v>37179</v>
      </c>
      <c r="E31" s="4">
        <f>D31/D33</f>
        <v>0.941455015066724</v>
      </c>
      <c r="F31" s="26">
        <f>SUM(F11:F30)</f>
        <v>30643</v>
      </c>
      <c r="G31" s="4">
        <f>F31/F33</f>
        <v>0.9392778322707209</v>
      </c>
      <c r="H31" s="7">
        <f>D31/F31-1</f>
        <v>0.21329504291355295</v>
      </c>
      <c r="I31" s="26">
        <f>SUM(I11:I30)</f>
        <v>50226</v>
      </c>
      <c r="J31" s="4">
        <f>D31/I31-1</f>
        <v>-0.2597658583203918</v>
      </c>
      <c r="K31" s="26">
        <f>SUM(K11:K30)</f>
        <v>431025</v>
      </c>
      <c r="L31" s="4">
        <f>K31/K33</f>
        <v>0.9331625881960697</v>
      </c>
      <c r="M31" s="26">
        <f>SUM(M11:M30)</f>
        <v>421080</v>
      </c>
      <c r="N31" s="4">
        <f>M31/M33</f>
        <v>0.9316609398473782</v>
      </c>
      <c r="O31" s="7">
        <f>K31/M31-1</f>
        <v>0.023617839840410326</v>
      </c>
    </row>
    <row r="32" spans="2:15" ht="14.25" customHeight="1">
      <c r="B32" s="163" t="s">
        <v>12</v>
      </c>
      <c r="C32" s="164"/>
      <c r="D32" s="3">
        <f>D33-SUM(D11:D30)</f>
        <v>2312</v>
      </c>
      <c r="E32" s="4">
        <f>D32/D33</f>
        <v>0.05854498493327594</v>
      </c>
      <c r="F32" s="5">
        <f>F33-SUM(F11:F30)</f>
        <v>1981</v>
      </c>
      <c r="G32" s="6">
        <f>F32/F33</f>
        <v>0.06072216772927906</v>
      </c>
      <c r="H32" s="7">
        <f>D32/F32-1</f>
        <v>0.1670873296314992</v>
      </c>
      <c r="I32" s="5">
        <f>I33-SUM(I11:I30)</f>
        <v>3991</v>
      </c>
      <c r="J32" s="8">
        <f>D32/I32-1</f>
        <v>-0.42069656727637184</v>
      </c>
      <c r="K32" s="3">
        <f>K33-SUM(K11:K30)</f>
        <v>30872</v>
      </c>
      <c r="L32" s="4">
        <f>K32/K33</f>
        <v>0.06683741180393031</v>
      </c>
      <c r="M32" s="3">
        <f>M33-SUM(M11:M30)</f>
        <v>30887</v>
      </c>
      <c r="N32" s="4">
        <f>M32/M33</f>
        <v>0.06833906015262176</v>
      </c>
      <c r="O32" s="7">
        <f>K32/M32-1</f>
        <v>-0.00048564120827532253</v>
      </c>
    </row>
    <row r="33" spans="2:16" ht="14.25" customHeight="1">
      <c r="B33" s="155" t="s">
        <v>13</v>
      </c>
      <c r="C33" s="156"/>
      <c r="D33" s="50">
        <v>39491</v>
      </c>
      <c r="E33" s="79">
        <v>1</v>
      </c>
      <c r="F33" s="50">
        <v>32624</v>
      </c>
      <c r="G33" s="80">
        <v>1.0000000000000002</v>
      </c>
      <c r="H33" s="47">
        <v>0.21048921039725355</v>
      </c>
      <c r="I33" s="51">
        <v>54217</v>
      </c>
      <c r="J33" s="48">
        <v>-0.2716122249478946</v>
      </c>
      <c r="K33" s="50">
        <v>461897</v>
      </c>
      <c r="L33" s="79">
        <v>1</v>
      </c>
      <c r="M33" s="50">
        <v>451967</v>
      </c>
      <c r="N33" s="80">
        <v>1.0000000000000007</v>
      </c>
      <c r="O33" s="47">
        <v>0.02197063059913673</v>
      </c>
      <c r="P33" s="14"/>
    </row>
    <row r="34" ht="14.25" customHeight="1">
      <c r="B34" t="s">
        <v>108</v>
      </c>
    </row>
    <row r="35" ht="15">
      <c r="B35" s="9" t="s">
        <v>110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70" dxfId="146" operator="lessThan">
      <formula>0</formula>
    </cfRule>
  </conditionalFormatting>
  <conditionalFormatting sqref="H31 O31">
    <cfRule type="cellIs" priority="175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2014-07-02T18:05:00Z</cp:lastPrinted>
  <dcterms:created xsi:type="dcterms:W3CDTF">2011-02-07T09:02:19Z</dcterms:created>
  <dcterms:modified xsi:type="dcterms:W3CDTF">2019-10-03T14:03:49Z</dcterms:modified>
  <cp:category/>
  <cp:version/>
  <cp:contentType/>
  <cp:contentStatus/>
</cp:coreProperties>
</file>