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<sst xmlns="http://schemas.openxmlformats.org/spreadsheetml/2006/main" count="777" uniqueCount="153">
  <si>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</si>
  <si>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</si>
  <si>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</si>
  <si>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</si>
  <si>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</si>
  <si>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</si>
  <si>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</si>
  <si>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</si>
  <si>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</si>
  <si>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</si>
  <si>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</si>
  <si>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</si>
  <si>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</si>
  <si>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</si>
  <si>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</si>
  <si>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</si>
  <si>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</si>
  <si>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</si>
  <si>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</si>
  <si>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</si>
  <si>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</si>
  <si>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</si>
  <si>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</si>
  <si>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</si>
  <si>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</si>
  <si>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</si>
  <si>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</si>
  <si>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</si>
  <si>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</si>
  <si>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</si>
  <si>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</si>
  <si>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</si>
  <si>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</si>
  <si>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</si>
  <si>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</si>
  <si>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</si>
  <si>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</si>
  <si>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</si>
  <si>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</si>
  <si>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</si>
  <si>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</si>
  <si>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</si>
  <si>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</si>
  <si>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</si>
  <si>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</si>
  <si>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</si>
  <si>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</si>
  <si>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</si>
  <si>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</si>
  <si>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</si>
  <si>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</si>
  <si>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</si>
  <si>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</si>
  <si>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</si>
  <si>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</si>
  <si>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</si>
  <si>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</si>
  <si>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</si>
  <si>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</si>
  <si>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</si>
  <si>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</si>
  <si>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</si>
  <si>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</si>
  <si>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</si>
  <si>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</si>
  <si>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</si>
  <si>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</si>
  <si>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</si>
  <si>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</si>
  <si>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</si>
  <si>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</si>
  <si>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</si>
  <si>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</si>
  <si>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</si>
  <si>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</si>
  <si>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</si>
  <si>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</si>
  <si>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</si>
  <si>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</si>
  <si>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</si>
  <si>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</si>
  <si>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</si>
  <si>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</si>
  <si>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</si>
  <si>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</si>
  <si>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</si>
  <si>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</si>
  <si>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</si>
  <si>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</si>
  <si>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</si>
  <si>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</si>
  <si>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</si>
  <si>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</si>
  <si>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</si>
  <si>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</si>
  <si>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</si>
  <si>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</si>
  <si>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</si>
  <si>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</si>
  <si>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</si>
  <si>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</si>
  <si>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</si>
  <si>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</si>
  <si>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</si>
  <si>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</si>
  <si>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</si>
  <si>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</si>
  <si>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</si>
  <si>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</si>
  <si>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</si>
  <si>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</si>
  <si>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</si>
  <si>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</si>
  <si>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</si>
  <si>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</si>
  <si>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</si>
  <si>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Mazda CX-3</t>
  </si>
  <si>
    <t>Toyota RAV4</t>
  </si>
  <si>
    <t>Skoda Karoq</t>
  </si>
  <si>
    <t>Maj</t>
  </si>
  <si>
    <t>May</t>
  </si>
  <si>
    <t>Seat Leon</t>
  </si>
  <si>
    <t>Renault Captur</t>
  </si>
  <si>
    <t>Volkswagen T-Roc</t>
  </si>
  <si>
    <t>Ford Transit Custom</t>
  </si>
  <si>
    <t>2019
Cze</t>
  </si>
  <si>
    <t>2018
Cze</t>
  </si>
  <si>
    <t>2019
Sty - Cze</t>
  </si>
  <si>
    <t>2018
Sty - Cze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</si>
  <si>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</si>
  <si>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</si>
  <si>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</si>
  <si>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</si>
  <si>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</si>
  <si>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</si>
  <si>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Rejestracje nowych samochodów osobowych OGÓŁEM, ranking modeli - Czerwiec 2019</t>
  </si>
  <si>
    <t>Registrations of new PC, Top Models - June 2019</t>
  </si>
  <si>
    <t>Cze/Maj
Zmiana poz</t>
  </si>
  <si>
    <t>Jun/May Ch position</t>
  </si>
  <si>
    <t>Opel Insignia</t>
  </si>
  <si>
    <t>Rejestracje nowych samochodów osobowych na REGON, ranking marek - Czerwiec 2019</t>
  </si>
  <si>
    <t>Registrations of New PC For Business Activity, Top Makes - June 2019</t>
  </si>
  <si>
    <t>Rejestracje nowych samochodów osobowych na REGON, ranking modeli - Czerwiec 2019</t>
  </si>
  <si>
    <t>Registrations of New PC For Business Activity, Top Models - June 2019</t>
  </si>
  <si>
    <t>Rejestracje nowych samochodów osobowych na KLIENTÓW INDYWIDUALNYCH, ranking marek - Czerwiec 2019</t>
  </si>
  <si>
    <t>Registrations of New PC For Indyvidual Customers, Top Makes - June 2019</t>
  </si>
  <si>
    <t>Kia Stonic</t>
  </si>
  <si>
    <t>Suzuki Baleno</t>
  </si>
  <si>
    <t>Rejestracje nowych samochodów osobowych na KLIENTÓW INDYWIDUALNYCH, ranking modeli - Czerwiec 2019</t>
  </si>
  <si>
    <t>Registrations of New PC For Indyvidual Customers, Top Models - June 2019</t>
  </si>
  <si>
    <t>Rejestracje nowych samochodów dostawczych do 3,5T, ranking modeli - Czerwiec 2019</t>
  </si>
  <si>
    <t>Registrations of new LCV up to 3.5T, Top Models - June 2019</t>
  </si>
  <si>
    <t>Volkswagen Transporter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</si>
</sst>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I18" sqref="I16:I18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83</v>
      </c>
      <c r="C1" s="53"/>
      <c r="E1" s="52"/>
      <c r="F1" s="52"/>
      <c r="G1" s="52"/>
      <c r="H1" s="54">
        <v>43649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21" t="s">
        <v>77</v>
      </c>
      <c r="C3" s="122"/>
      <c r="D3" s="122"/>
      <c r="E3" s="122"/>
      <c r="F3" s="122"/>
      <c r="G3" s="122"/>
      <c r="H3" s="123"/>
    </row>
    <row r="4" spans="2:8" ht="24.75" customHeight="1">
      <c r="B4" s="33"/>
      <c r="C4" s="111" t="s">
        <v>125</v>
      </c>
      <c r="D4" s="111" t="s">
        <v>126</v>
      </c>
      <c r="E4" s="34" t="s">
        <v>78</v>
      </c>
      <c r="F4" s="111" t="s">
        <v>127</v>
      </c>
      <c r="G4" s="111" t="s">
        <v>128</v>
      </c>
      <c r="H4" s="34" t="s">
        <v>78</v>
      </c>
    </row>
    <row r="5" spans="2:8" ht="24.75" customHeight="1">
      <c r="B5" s="35" t="s">
        <v>71</v>
      </c>
      <c r="C5" s="112">
        <v>45050</v>
      </c>
      <c r="D5" s="112">
        <v>46090</v>
      </c>
      <c r="E5" s="36">
        <v>-0.02256454762421345</v>
      </c>
      <c r="F5" s="112">
        <v>278332</v>
      </c>
      <c r="G5" s="112">
        <v>273045</v>
      </c>
      <c r="H5" s="36">
        <v>0.01936310864509516</v>
      </c>
    </row>
    <row r="6" spans="2:8" ht="24.75" customHeight="1">
      <c r="B6" s="35" t="s">
        <v>72</v>
      </c>
      <c r="C6" s="112">
        <v>5968</v>
      </c>
      <c r="D6" s="112">
        <v>6364</v>
      </c>
      <c r="E6" s="36">
        <v>-0.06222501571338779</v>
      </c>
      <c r="F6" s="112">
        <v>35062</v>
      </c>
      <c r="G6" s="112">
        <v>32429</v>
      </c>
      <c r="H6" s="36">
        <v>0.08119275956705407</v>
      </c>
    </row>
    <row r="7" spans="2:8" ht="24.75" customHeight="1">
      <c r="B7" s="13" t="s">
        <v>73</v>
      </c>
      <c r="C7" s="11">
        <f>C6-C8</f>
        <v>5794</v>
      </c>
      <c r="D7" s="11">
        <f>D6-D8</f>
        <v>6200</v>
      </c>
      <c r="E7" s="12">
        <f>C7/D7-1</f>
        <v>-0.06548387096774189</v>
      </c>
      <c r="F7" s="11">
        <f>F6-F8</f>
        <v>34234</v>
      </c>
      <c r="G7" s="11">
        <f>G6-G8</f>
        <v>31741</v>
      </c>
      <c r="H7" s="12">
        <f>F7/G7-1</f>
        <v>0.07854194889890054</v>
      </c>
    </row>
    <row r="8" spans="2:8" ht="24.75" customHeight="1">
      <c r="B8" s="38" t="s">
        <v>74</v>
      </c>
      <c r="C8" s="11">
        <v>174</v>
      </c>
      <c r="D8" s="11">
        <v>164</v>
      </c>
      <c r="E8" s="37">
        <v>0.060975609756097615</v>
      </c>
      <c r="F8" s="11">
        <v>828</v>
      </c>
      <c r="G8" s="11">
        <v>688</v>
      </c>
      <c r="H8" s="37">
        <v>0.20348837209302317</v>
      </c>
    </row>
    <row r="9" spans="2:8" ht="15">
      <c r="B9" s="39" t="s">
        <v>75</v>
      </c>
      <c r="C9" s="113">
        <v>51018</v>
      </c>
      <c r="D9" s="113">
        <v>52454</v>
      </c>
      <c r="E9" s="40">
        <v>-0.027376367865177054</v>
      </c>
      <c r="F9" s="113">
        <v>313394</v>
      </c>
      <c r="G9" s="113">
        <v>305474</v>
      </c>
      <c r="H9" s="40">
        <v>0.025926920130682207</v>
      </c>
    </row>
    <row r="10" spans="2:8" ht="15">
      <c r="B10" s="32" t="s">
        <v>76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92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43649</v>
      </c>
    </row>
    <row r="2" spans="2:15" ht="14.25" customHeight="1">
      <c r="B2" s="124" t="s">
        <v>58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59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129</v>
      </c>
      <c r="E5" s="146"/>
      <c r="F5" s="146"/>
      <c r="G5" s="146"/>
      <c r="H5" s="147"/>
      <c r="I5" s="146" t="s">
        <v>119</v>
      </c>
      <c r="J5" s="146"/>
      <c r="K5" s="145" t="s">
        <v>130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131</v>
      </c>
      <c r="E6" s="127"/>
      <c r="F6" s="127"/>
      <c r="G6" s="127"/>
      <c r="H6" s="128"/>
      <c r="I6" s="127" t="s">
        <v>120</v>
      </c>
      <c r="J6" s="127"/>
      <c r="K6" s="126" t="s">
        <v>132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133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4" t="s">
        <v>8</v>
      </c>
      <c r="E9" s="116" t="s">
        <v>2</v>
      </c>
      <c r="F9" s="115" t="s">
        <v>8</v>
      </c>
      <c r="G9" s="43" t="s">
        <v>2</v>
      </c>
      <c r="H9" s="137" t="s">
        <v>9</v>
      </c>
      <c r="I9" s="44" t="s">
        <v>8</v>
      </c>
      <c r="J9" s="141" t="s">
        <v>134</v>
      </c>
      <c r="K9" s="114" t="s">
        <v>8</v>
      </c>
      <c r="L9" s="42" t="s">
        <v>2</v>
      </c>
      <c r="M9" s="115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8" t="s">
        <v>10</v>
      </c>
      <c r="E10" s="117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8" t="s">
        <v>10</v>
      </c>
      <c r="L10" s="117" t="s">
        <v>11</v>
      </c>
      <c r="M10" s="41" t="s">
        <v>10</v>
      </c>
      <c r="N10" s="117" t="s">
        <v>11</v>
      </c>
      <c r="O10" s="140"/>
    </row>
    <row r="11" spans="2:15" ht="14.25" customHeight="1">
      <c r="B11" s="55">
        <v>1</v>
      </c>
      <c r="C11" s="56" t="s">
        <v>19</v>
      </c>
      <c r="D11" s="57">
        <v>5167</v>
      </c>
      <c r="E11" s="58">
        <v>0.11469478357380689</v>
      </c>
      <c r="F11" s="57">
        <v>6319</v>
      </c>
      <c r="G11" s="59">
        <v>0.1371013234975049</v>
      </c>
      <c r="H11" s="60">
        <v>-0.18230732710871977</v>
      </c>
      <c r="I11" s="61">
        <v>5754</v>
      </c>
      <c r="J11" s="62">
        <v>-0.10201598887730279</v>
      </c>
      <c r="K11" s="57">
        <v>34673</v>
      </c>
      <c r="L11" s="58">
        <v>0.12457424945748242</v>
      </c>
      <c r="M11" s="57">
        <v>35755</v>
      </c>
      <c r="N11" s="59">
        <v>0.1309491109524071</v>
      </c>
      <c r="O11" s="60">
        <v>-0.03026150188784782</v>
      </c>
    </row>
    <row r="12" spans="2:15" ht="14.25" customHeight="1">
      <c r="B12" s="63">
        <v>2</v>
      </c>
      <c r="C12" s="64" t="s">
        <v>21</v>
      </c>
      <c r="D12" s="65">
        <v>5337</v>
      </c>
      <c r="E12" s="66">
        <v>0.11846836847946726</v>
      </c>
      <c r="F12" s="65">
        <v>3993</v>
      </c>
      <c r="G12" s="67">
        <v>0.08663484486873509</v>
      </c>
      <c r="H12" s="68">
        <v>0.3365890308039068</v>
      </c>
      <c r="I12" s="69">
        <v>5731</v>
      </c>
      <c r="J12" s="70">
        <v>-0.06874890943988832</v>
      </c>
      <c r="K12" s="65">
        <v>31332</v>
      </c>
      <c r="L12" s="66">
        <v>0.11257059914059468</v>
      </c>
      <c r="M12" s="65">
        <v>29305</v>
      </c>
      <c r="N12" s="67">
        <v>0.10732663114138695</v>
      </c>
      <c r="O12" s="68">
        <v>0.06916908377409992</v>
      </c>
    </row>
    <row r="13" spans="2:15" ht="14.25" customHeight="1">
      <c r="B13" s="63">
        <v>3</v>
      </c>
      <c r="C13" s="64" t="s">
        <v>20</v>
      </c>
      <c r="D13" s="65">
        <v>3829</v>
      </c>
      <c r="E13" s="66">
        <v>0.08499445061043286</v>
      </c>
      <c r="F13" s="65">
        <v>5091</v>
      </c>
      <c r="G13" s="67">
        <v>0.11045779995660664</v>
      </c>
      <c r="H13" s="68">
        <v>-0.24788843056373988</v>
      </c>
      <c r="I13" s="69">
        <v>4725</v>
      </c>
      <c r="J13" s="70">
        <v>-0.1896296296296296</v>
      </c>
      <c r="K13" s="65">
        <v>27300</v>
      </c>
      <c r="L13" s="66">
        <v>0.09808430220025006</v>
      </c>
      <c r="M13" s="65">
        <v>28453</v>
      </c>
      <c r="N13" s="67">
        <v>0.10420626636634987</v>
      </c>
      <c r="O13" s="68">
        <v>-0.04052296770112118</v>
      </c>
    </row>
    <row r="14" spans="2:15" ht="14.25" customHeight="1">
      <c r="B14" s="63">
        <v>4</v>
      </c>
      <c r="C14" s="64" t="s">
        <v>22</v>
      </c>
      <c r="D14" s="65">
        <v>2846</v>
      </c>
      <c r="E14" s="66">
        <v>0.06317425083240844</v>
      </c>
      <c r="F14" s="65">
        <v>3152</v>
      </c>
      <c r="G14" s="67">
        <v>0.0683879366456932</v>
      </c>
      <c r="H14" s="68">
        <v>-0.09708121827411165</v>
      </c>
      <c r="I14" s="69">
        <v>3032</v>
      </c>
      <c r="J14" s="70">
        <v>-0.06134564643799467</v>
      </c>
      <c r="K14" s="65">
        <v>17747</v>
      </c>
      <c r="L14" s="66">
        <v>0.0637619820933274</v>
      </c>
      <c r="M14" s="65">
        <v>18820</v>
      </c>
      <c r="N14" s="67">
        <v>0.06892636744858906</v>
      </c>
      <c r="O14" s="68">
        <v>-0.057013815090329434</v>
      </c>
    </row>
    <row r="15" spans="2:15" ht="14.25" customHeight="1">
      <c r="B15" s="71">
        <v>5</v>
      </c>
      <c r="C15" s="72" t="s">
        <v>31</v>
      </c>
      <c r="D15" s="73">
        <v>3116</v>
      </c>
      <c r="E15" s="74">
        <v>0.06916759156492785</v>
      </c>
      <c r="F15" s="73">
        <v>2606</v>
      </c>
      <c r="G15" s="75">
        <v>0.05654154914298112</v>
      </c>
      <c r="H15" s="76">
        <v>0.1957022256331542</v>
      </c>
      <c r="I15" s="77">
        <v>2819</v>
      </c>
      <c r="J15" s="78">
        <v>0.10535650940049668</v>
      </c>
      <c r="K15" s="73">
        <v>17526</v>
      </c>
      <c r="L15" s="74">
        <v>0.06296796631361108</v>
      </c>
      <c r="M15" s="73">
        <v>12651</v>
      </c>
      <c r="N15" s="75">
        <v>0.04633302202933583</v>
      </c>
      <c r="O15" s="76">
        <v>0.38534503201327963</v>
      </c>
    </row>
    <row r="16" spans="2:15" ht="14.25" customHeight="1">
      <c r="B16" s="55">
        <v>6</v>
      </c>
      <c r="C16" s="56" t="s">
        <v>23</v>
      </c>
      <c r="D16" s="57">
        <v>2328</v>
      </c>
      <c r="E16" s="58">
        <v>0.05167591564927858</v>
      </c>
      <c r="F16" s="57">
        <v>2644</v>
      </c>
      <c r="G16" s="59">
        <v>0.05736602299848123</v>
      </c>
      <c r="H16" s="60">
        <v>-0.11951588502269284</v>
      </c>
      <c r="I16" s="61">
        <v>2138</v>
      </c>
      <c r="J16" s="62">
        <v>0.08886810102899911</v>
      </c>
      <c r="K16" s="57">
        <v>14862</v>
      </c>
      <c r="L16" s="58">
        <v>0.05339666297802624</v>
      </c>
      <c r="M16" s="57">
        <v>17131</v>
      </c>
      <c r="N16" s="59">
        <v>0.06274057389807541</v>
      </c>
      <c r="O16" s="60">
        <v>-0.13244994454497694</v>
      </c>
    </row>
    <row r="17" spans="2:15" ht="14.25" customHeight="1">
      <c r="B17" s="63">
        <v>7</v>
      </c>
      <c r="C17" s="64" t="s">
        <v>26</v>
      </c>
      <c r="D17" s="65">
        <v>2945</v>
      </c>
      <c r="E17" s="66">
        <v>0.06537180910099889</v>
      </c>
      <c r="F17" s="65">
        <v>2639</v>
      </c>
      <c r="G17" s="67">
        <v>0.057257539596441746</v>
      </c>
      <c r="H17" s="68">
        <v>0.11595301250473655</v>
      </c>
      <c r="I17" s="69">
        <v>2755</v>
      </c>
      <c r="J17" s="70">
        <v>0.06896551724137923</v>
      </c>
      <c r="K17" s="65">
        <v>14497</v>
      </c>
      <c r="L17" s="66">
        <v>0.05208527945044048</v>
      </c>
      <c r="M17" s="65">
        <v>13890</v>
      </c>
      <c r="N17" s="67">
        <v>0.050870735593034115</v>
      </c>
      <c r="O17" s="68">
        <v>0.04370050395968317</v>
      </c>
    </row>
    <row r="18" spans="2:15" ht="14.25" customHeight="1">
      <c r="B18" s="63">
        <v>8</v>
      </c>
      <c r="C18" s="64" t="s">
        <v>24</v>
      </c>
      <c r="D18" s="65">
        <v>2460</v>
      </c>
      <c r="E18" s="66">
        <v>0.05460599334073252</v>
      </c>
      <c r="F18" s="65">
        <v>2370</v>
      </c>
      <c r="G18" s="67">
        <v>0.05142113256671729</v>
      </c>
      <c r="H18" s="68">
        <v>0.03797468354430378</v>
      </c>
      <c r="I18" s="69">
        <v>2254</v>
      </c>
      <c r="J18" s="70">
        <v>0.09139307897071869</v>
      </c>
      <c r="K18" s="65">
        <v>14377</v>
      </c>
      <c r="L18" s="66">
        <v>0.05165413966054927</v>
      </c>
      <c r="M18" s="65">
        <v>13338</v>
      </c>
      <c r="N18" s="67">
        <v>0.048849090809207275</v>
      </c>
      <c r="O18" s="68">
        <v>0.07789773579247261</v>
      </c>
    </row>
    <row r="19" spans="2:15" ht="14.25" customHeight="1">
      <c r="B19" s="63">
        <v>9</v>
      </c>
      <c r="C19" s="64" t="s">
        <v>25</v>
      </c>
      <c r="D19" s="65">
        <v>1718</v>
      </c>
      <c r="E19" s="66">
        <v>0.038135405105438405</v>
      </c>
      <c r="F19" s="65">
        <v>1724</v>
      </c>
      <c r="G19" s="67">
        <v>0.037405077023215445</v>
      </c>
      <c r="H19" s="68">
        <v>-0.0034802784222738303</v>
      </c>
      <c r="I19" s="69">
        <v>2014</v>
      </c>
      <c r="J19" s="70">
        <v>-0.1469712015888779</v>
      </c>
      <c r="K19" s="65">
        <v>12273</v>
      </c>
      <c r="L19" s="66">
        <v>0.04409482201112341</v>
      </c>
      <c r="M19" s="65">
        <v>11416</v>
      </c>
      <c r="N19" s="67">
        <v>0.04180995806552033</v>
      </c>
      <c r="O19" s="68">
        <v>0.07507007708479319</v>
      </c>
    </row>
    <row r="20" spans="2:15" ht="14.25" customHeight="1">
      <c r="B20" s="71">
        <v>10</v>
      </c>
      <c r="C20" s="72" t="s">
        <v>18</v>
      </c>
      <c r="D20" s="73">
        <v>1740</v>
      </c>
      <c r="E20" s="74">
        <v>0.038623751387347395</v>
      </c>
      <c r="F20" s="73">
        <v>1407</v>
      </c>
      <c r="G20" s="75">
        <v>0.03052722933391191</v>
      </c>
      <c r="H20" s="76">
        <v>0.2366737739872069</v>
      </c>
      <c r="I20" s="77">
        <v>1729</v>
      </c>
      <c r="J20" s="78">
        <v>0.0063620589936379535</v>
      </c>
      <c r="K20" s="73">
        <v>9757</v>
      </c>
      <c r="L20" s="74">
        <v>0.03505525774973772</v>
      </c>
      <c r="M20" s="73">
        <v>7041</v>
      </c>
      <c r="N20" s="75">
        <v>0.025786958193704336</v>
      </c>
      <c r="O20" s="76">
        <v>0.3857406618378072</v>
      </c>
    </row>
    <row r="21" spans="2:15" ht="14.25" customHeight="1">
      <c r="B21" s="55">
        <v>11</v>
      </c>
      <c r="C21" s="56" t="s">
        <v>34</v>
      </c>
      <c r="D21" s="57">
        <v>1538</v>
      </c>
      <c r="E21" s="58">
        <v>0.03413984461709212</v>
      </c>
      <c r="F21" s="57">
        <v>1708</v>
      </c>
      <c r="G21" s="59">
        <v>0.037057930136689086</v>
      </c>
      <c r="H21" s="60">
        <v>-0.09953161592505855</v>
      </c>
      <c r="I21" s="61">
        <v>1707</v>
      </c>
      <c r="J21" s="62">
        <v>-0.09900410076156996</v>
      </c>
      <c r="K21" s="57">
        <v>9543</v>
      </c>
      <c r="L21" s="58">
        <v>0.0342863917910984</v>
      </c>
      <c r="M21" s="57">
        <v>8961</v>
      </c>
      <c r="N21" s="59">
        <v>0.03281876613744987</v>
      </c>
      <c r="O21" s="60">
        <v>0.06494810847003674</v>
      </c>
    </row>
    <row r="22" spans="2:15" ht="14.25" customHeight="1">
      <c r="B22" s="63">
        <v>12</v>
      </c>
      <c r="C22" s="64" t="s">
        <v>29</v>
      </c>
      <c r="D22" s="65">
        <v>1422</v>
      </c>
      <c r="E22" s="66">
        <v>0.031564927857935625</v>
      </c>
      <c r="F22" s="65">
        <v>1320</v>
      </c>
      <c r="G22" s="67">
        <v>0.028639618138424822</v>
      </c>
      <c r="H22" s="68">
        <v>0.07727272727272738</v>
      </c>
      <c r="I22" s="69">
        <v>1304</v>
      </c>
      <c r="J22" s="70">
        <v>0.0904907975460123</v>
      </c>
      <c r="K22" s="65">
        <v>7745</v>
      </c>
      <c r="L22" s="66">
        <v>0.02782648060589512</v>
      </c>
      <c r="M22" s="65">
        <v>7956</v>
      </c>
      <c r="N22" s="67">
        <v>0.029138054166895567</v>
      </c>
      <c r="O22" s="68">
        <v>-0.02652086475615889</v>
      </c>
    </row>
    <row r="23" spans="2:15" ht="14.25" customHeight="1">
      <c r="B23" s="63">
        <v>13</v>
      </c>
      <c r="C23" s="64" t="s">
        <v>28</v>
      </c>
      <c r="D23" s="65">
        <v>1452</v>
      </c>
      <c r="E23" s="66">
        <v>0.03223085460599334</v>
      </c>
      <c r="F23" s="65">
        <v>960</v>
      </c>
      <c r="G23" s="67">
        <v>0.02082881319158169</v>
      </c>
      <c r="H23" s="68">
        <v>0.5125</v>
      </c>
      <c r="I23" s="69">
        <v>1127</v>
      </c>
      <c r="J23" s="70">
        <v>0.2883762200532387</v>
      </c>
      <c r="K23" s="65">
        <v>7568</v>
      </c>
      <c r="L23" s="66">
        <v>0.027190549415805586</v>
      </c>
      <c r="M23" s="65">
        <v>6705</v>
      </c>
      <c r="N23" s="67">
        <v>0.024556391803548867</v>
      </c>
      <c r="O23" s="68">
        <v>0.12870991797166287</v>
      </c>
    </row>
    <row r="24" spans="2:15" ht="14.25" customHeight="1">
      <c r="B24" s="63">
        <v>14</v>
      </c>
      <c r="C24" s="64" t="s">
        <v>50</v>
      </c>
      <c r="D24" s="65">
        <v>1061</v>
      </c>
      <c r="E24" s="66">
        <v>0.02355160932297447</v>
      </c>
      <c r="F24" s="65">
        <v>1040</v>
      </c>
      <c r="G24" s="67">
        <v>0.022564547624213494</v>
      </c>
      <c r="H24" s="68">
        <v>0.02019230769230762</v>
      </c>
      <c r="I24" s="69">
        <v>1303</v>
      </c>
      <c r="J24" s="70">
        <v>-0.18572524942440527</v>
      </c>
      <c r="K24" s="65">
        <v>6534</v>
      </c>
      <c r="L24" s="66">
        <v>0.023475561559576332</v>
      </c>
      <c r="M24" s="65">
        <v>5786</v>
      </c>
      <c r="N24" s="67">
        <v>0.02119064623047483</v>
      </c>
      <c r="O24" s="68">
        <v>0.12927756653992395</v>
      </c>
    </row>
    <row r="25" spans="2:15" ht="14.25" customHeight="1">
      <c r="B25" s="71">
        <v>15</v>
      </c>
      <c r="C25" s="72" t="s">
        <v>35</v>
      </c>
      <c r="D25" s="73">
        <v>895</v>
      </c>
      <c r="E25" s="74">
        <v>0.01986681465038846</v>
      </c>
      <c r="F25" s="73">
        <v>1229</v>
      </c>
      <c r="G25" s="75">
        <v>0.02666522022130614</v>
      </c>
      <c r="H25" s="76">
        <v>-0.2717656631407649</v>
      </c>
      <c r="I25" s="77">
        <v>905</v>
      </c>
      <c r="J25" s="78">
        <v>-0.011049723756906049</v>
      </c>
      <c r="K25" s="73">
        <v>6488</v>
      </c>
      <c r="L25" s="74">
        <v>0.023310291306784702</v>
      </c>
      <c r="M25" s="73">
        <v>7890</v>
      </c>
      <c r="N25" s="75">
        <v>0.028896335768829315</v>
      </c>
      <c r="O25" s="76">
        <v>-0.1776932826362484</v>
      </c>
    </row>
    <row r="26" spans="2:15" ht="14.25" customHeight="1">
      <c r="B26" s="55">
        <v>16</v>
      </c>
      <c r="C26" s="56" t="s">
        <v>56</v>
      </c>
      <c r="D26" s="57">
        <v>1043</v>
      </c>
      <c r="E26" s="58">
        <v>0.023152053274139845</v>
      </c>
      <c r="F26" s="57">
        <v>983</v>
      </c>
      <c r="G26" s="59">
        <v>0.021327836840963333</v>
      </c>
      <c r="H26" s="60">
        <v>0.061037639877924654</v>
      </c>
      <c r="I26" s="61">
        <v>1237</v>
      </c>
      <c r="J26" s="62">
        <v>-0.15683104284559413</v>
      </c>
      <c r="K26" s="57">
        <v>6002</v>
      </c>
      <c r="L26" s="58">
        <v>0.021564175157725306</v>
      </c>
      <c r="M26" s="57">
        <v>6848</v>
      </c>
      <c r="N26" s="59">
        <v>0.02508011499935908</v>
      </c>
      <c r="O26" s="60">
        <v>-0.12353971962616828</v>
      </c>
    </row>
    <row r="27" spans="2:15" ht="14.25" customHeight="1">
      <c r="B27" s="63">
        <v>17</v>
      </c>
      <c r="C27" s="64" t="s">
        <v>36</v>
      </c>
      <c r="D27" s="65">
        <v>693</v>
      </c>
      <c r="E27" s="66">
        <v>0.015382907880133185</v>
      </c>
      <c r="F27" s="65">
        <v>1060</v>
      </c>
      <c r="G27" s="67">
        <v>0.022998481232371446</v>
      </c>
      <c r="H27" s="68">
        <v>-0.3462264150943396</v>
      </c>
      <c r="I27" s="69">
        <v>808</v>
      </c>
      <c r="J27" s="70">
        <v>-0.14232673267326734</v>
      </c>
      <c r="K27" s="65">
        <v>5939</v>
      </c>
      <c r="L27" s="66">
        <v>0.021337826768032423</v>
      </c>
      <c r="M27" s="65">
        <v>6056</v>
      </c>
      <c r="N27" s="67">
        <v>0.022179494222564045</v>
      </c>
      <c r="O27" s="68">
        <v>-0.019319682959048845</v>
      </c>
    </row>
    <row r="28" spans="2:15" ht="14.25" customHeight="1">
      <c r="B28" s="63">
        <v>18</v>
      </c>
      <c r="C28" s="64" t="s">
        <v>30</v>
      </c>
      <c r="D28" s="65">
        <v>958</v>
      </c>
      <c r="E28" s="66">
        <v>0.021265260821309657</v>
      </c>
      <c r="F28" s="65">
        <v>1000</v>
      </c>
      <c r="G28" s="67">
        <v>0.02169668040789759</v>
      </c>
      <c r="H28" s="68">
        <v>-0.04200000000000004</v>
      </c>
      <c r="I28" s="69">
        <v>1184</v>
      </c>
      <c r="J28" s="70">
        <v>-0.1908783783783784</v>
      </c>
      <c r="K28" s="65">
        <v>5886</v>
      </c>
      <c r="L28" s="66">
        <v>0.021147406694163803</v>
      </c>
      <c r="M28" s="65">
        <v>5484</v>
      </c>
      <c r="N28" s="67">
        <v>0.02008460143932319</v>
      </c>
      <c r="O28" s="68">
        <v>0.07330415754923414</v>
      </c>
    </row>
    <row r="29" spans="2:16" ht="14.25" customHeight="1">
      <c r="B29" s="63">
        <v>19</v>
      </c>
      <c r="C29" s="64" t="s">
        <v>27</v>
      </c>
      <c r="D29" s="65">
        <v>900</v>
      </c>
      <c r="E29" s="66">
        <v>0.01997780244173141</v>
      </c>
      <c r="F29" s="65">
        <v>1320</v>
      </c>
      <c r="G29" s="67">
        <v>0.028639618138424822</v>
      </c>
      <c r="H29" s="68">
        <v>-0.31818181818181823</v>
      </c>
      <c r="I29" s="69">
        <v>888</v>
      </c>
      <c r="J29" s="70">
        <v>0.013513513513513598</v>
      </c>
      <c r="K29" s="65">
        <v>5602</v>
      </c>
      <c r="L29" s="66">
        <v>0.02012704252475461</v>
      </c>
      <c r="M29" s="65">
        <v>8508</v>
      </c>
      <c r="N29" s="67">
        <v>0.03115969895072241</v>
      </c>
      <c r="O29" s="68">
        <v>-0.34156088387400096</v>
      </c>
      <c r="P29" s="54"/>
    </row>
    <row r="30" spans="2:16" ht="14.25" customHeight="1">
      <c r="B30" s="71">
        <v>20</v>
      </c>
      <c r="C30" s="72" t="s">
        <v>33</v>
      </c>
      <c r="D30" s="73">
        <v>950</v>
      </c>
      <c r="E30" s="74">
        <v>0.021087680355160933</v>
      </c>
      <c r="F30" s="73">
        <v>813</v>
      </c>
      <c r="G30" s="75">
        <v>0.01763940117162074</v>
      </c>
      <c r="H30" s="76">
        <v>0.1685116851168511</v>
      </c>
      <c r="I30" s="77">
        <v>1013</v>
      </c>
      <c r="J30" s="78">
        <v>-0.06219151036525172</v>
      </c>
      <c r="K30" s="73">
        <v>5262</v>
      </c>
      <c r="L30" s="74">
        <v>0.018905479786729518</v>
      </c>
      <c r="M30" s="73">
        <v>5031</v>
      </c>
      <c r="N30" s="75">
        <v>0.018425534252595726</v>
      </c>
      <c r="O30" s="76">
        <v>0.04591532498509232</v>
      </c>
      <c r="P30" s="54"/>
    </row>
    <row r="31" spans="2:15" ht="14.25" customHeight="1">
      <c r="B31" s="163" t="s">
        <v>53</v>
      </c>
      <c r="C31" s="164"/>
      <c r="D31" s="26">
        <f>SUM(D11:D30)</f>
        <v>42398</v>
      </c>
      <c r="E31" s="4">
        <f>D31/D33</f>
        <v>0.9411320754716981</v>
      </c>
      <c r="F31" s="26">
        <f>SUM(F11:F30)</f>
        <v>43378</v>
      </c>
      <c r="G31" s="4">
        <f>F31/F33</f>
        <v>0.9411586027337817</v>
      </c>
      <c r="H31" s="7">
        <f>D31/F31-1</f>
        <v>-0.022592097376550324</v>
      </c>
      <c r="I31" s="26">
        <f>SUM(I11:I30)</f>
        <v>44427</v>
      </c>
      <c r="J31" s="4">
        <f>D31/I31-1</f>
        <v>-0.04567042564206447</v>
      </c>
      <c r="K31" s="26">
        <f>SUM(K11:K30)</f>
        <v>260913</v>
      </c>
      <c r="L31" s="4">
        <f>K31/K33</f>
        <v>0.9374164666657085</v>
      </c>
      <c r="M31" s="26">
        <f>SUM(M11:M30)</f>
        <v>257025</v>
      </c>
      <c r="N31" s="4">
        <f>M31/M33</f>
        <v>0.9413283524693732</v>
      </c>
      <c r="O31" s="7">
        <f>K31/M31-1</f>
        <v>0.015126933177706414</v>
      </c>
    </row>
    <row r="32" spans="2:15" ht="14.25" customHeight="1">
      <c r="B32" s="163" t="s">
        <v>12</v>
      </c>
      <c r="C32" s="164"/>
      <c r="D32" s="3">
        <f>D33-SUM(D11:D30)</f>
        <v>2652</v>
      </c>
      <c r="E32" s="4">
        <f>D32/D33</f>
        <v>0.05886792452830188</v>
      </c>
      <c r="F32" s="5">
        <f>F33-SUM(F11:F30)</f>
        <v>2712</v>
      </c>
      <c r="G32" s="6">
        <f>F32/F33</f>
        <v>0.058841397266218266</v>
      </c>
      <c r="H32" s="7">
        <f>D32/F32-1</f>
        <v>-0.02212389380530977</v>
      </c>
      <c r="I32" s="5">
        <f>I33-SUM(I11:I30)</f>
        <v>2667</v>
      </c>
      <c r="J32" s="8">
        <f>D32/I32-1</f>
        <v>-0.0056242969628796935</v>
      </c>
      <c r="K32" s="3">
        <f>K33-SUM(K11:K30)</f>
        <v>17419</v>
      </c>
      <c r="L32" s="4">
        <f>K32/K33</f>
        <v>0.06258353333429142</v>
      </c>
      <c r="M32" s="3">
        <f>M33-SUM(M11:M30)</f>
        <v>16020</v>
      </c>
      <c r="N32" s="4">
        <f>M32/M33</f>
        <v>0.05867164753062682</v>
      </c>
      <c r="O32" s="7">
        <f>K32/M32-1</f>
        <v>0.08732833957553066</v>
      </c>
    </row>
    <row r="33" spans="2:17" ht="14.25" customHeight="1">
      <c r="B33" s="155" t="s">
        <v>13</v>
      </c>
      <c r="C33" s="156"/>
      <c r="D33" s="50">
        <v>45050</v>
      </c>
      <c r="E33" s="79">
        <v>1</v>
      </c>
      <c r="F33" s="50">
        <v>46090</v>
      </c>
      <c r="G33" s="80">
        <v>1.0000000000000002</v>
      </c>
      <c r="H33" s="47">
        <v>-0.02256454762421345</v>
      </c>
      <c r="I33" s="51">
        <v>47094</v>
      </c>
      <c r="J33" s="48">
        <v>-0.04340255658894976</v>
      </c>
      <c r="K33" s="50">
        <v>278332</v>
      </c>
      <c r="L33" s="79">
        <v>1</v>
      </c>
      <c r="M33" s="50">
        <v>273045</v>
      </c>
      <c r="N33" s="80">
        <v>0.9999999999999999</v>
      </c>
      <c r="O33" s="47">
        <v>0.01936310864509516</v>
      </c>
      <c r="P33" s="14"/>
      <c r="Q33" s="14"/>
    </row>
    <row r="34" ht="14.25" customHeight="1">
      <c r="B34" t="s">
        <v>110</v>
      </c>
    </row>
    <row r="35" ht="15">
      <c r="B35" s="9" t="s">
        <v>111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8" t="s">
        <v>135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21"/>
      <c r="N38" s="21"/>
      <c r="O38" s="158" t="s">
        <v>95</v>
      </c>
      <c r="P38" s="158"/>
      <c r="Q38" s="158"/>
      <c r="R38" s="158"/>
      <c r="S38" s="158"/>
      <c r="T38" s="158"/>
      <c r="U38" s="158"/>
      <c r="V38" s="158"/>
    </row>
    <row r="39" spans="2:22" ht="15">
      <c r="B39" s="159" t="s">
        <v>136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21"/>
      <c r="N39" s="21"/>
      <c r="O39" s="159" t="s">
        <v>96</v>
      </c>
      <c r="P39" s="159"/>
      <c r="Q39" s="159"/>
      <c r="R39" s="159"/>
      <c r="S39" s="159"/>
      <c r="T39" s="159"/>
      <c r="U39" s="159"/>
      <c r="V39" s="159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1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48" t="s">
        <v>0</v>
      </c>
      <c r="C41" s="148" t="s">
        <v>52</v>
      </c>
      <c r="D41" s="145" t="s">
        <v>129</v>
      </c>
      <c r="E41" s="146"/>
      <c r="F41" s="146"/>
      <c r="G41" s="146"/>
      <c r="H41" s="146"/>
      <c r="I41" s="147"/>
      <c r="J41" s="145" t="s">
        <v>119</v>
      </c>
      <c r="K41" s="146"/>
      <c r="L41" s="147"/>
      <c r="O41" s="148" t="s">
        <v>0</v>
      </c>
      <c r="P41" s="148" t="s">
        <v>52</v>
      </c>
      <c r="Q41" s="145" t="s">
        <v>130</v>
      </c>
      <c r="R41" s="146"/>
      <c r="S41" s="146"/>
      <c r="T41" s="146"/>
      <c r="U41" s="146"/>
      <c r="V41" s="147"/>
    </row>
    <row r="42" spans="2:22" ht="15" customHeight="1">
      <c r="B42" s="149"/>
      <c r="C42" s="149"/>
      <c r="D42" s="126" t="s">
        <v>131</v>
      </c>
      <c r="E42" s="127"/>
      <c r="F42" s="127"/>
      <c r="G42" s="127"/>
      <c r="H42" s="127"/>
      <c r="I42" s="128"/>
      <c r="J42" s="126" t="s">
        <v>120</v>
      </c>
      <c r="K42" s="127"/>
      <c r="L42" s="128"/>
      <c r="O42" s="149"/>
      <c r="P42" s="149"/>
      <c r="Q42" s="126" t="s">
        <v>132</v>
      </c>
      <c r="R42" s="127"/>
      <c r="S42" s="127"/>
      <c r="T42" s="127"/>
      <c r="U42" s="127"/>
      <c r="V42" s="128"/>
    </row>
    <row r="43" spans="2:22" ht="15" customHeight="1">
      <c r="B43" s="149"/>
      <c r="C43" s="149"/>
      <c r="D43" s="129">
        <v>2019</v>
      </c>
      <c r="E43" s="130"/>
      <c r="F43" s="133">
        <v>2018</v>
      </c>
      <c r="G43" s="130"/>
      <c r="H43" s="143" t="s">
        <v>5</v>
      </c>
      <c r="I43" s="152" t="s">
        <v>61</v>
      </c>
      <c r="J43" s="157">
        <v>2019</v>
      </c>
      <c r="K43" s="151" t="s">
        <v>133</v>
      </c>
      <c r="L43" s="152" t="s">
        <v>137</v>
      </c>
      <c r="O43" s="149"/>
      <c r="P43" s="149"/>
      <c r="Q43" s="129">
        <v>2019</v>
      </c>
      <c r="R43" s="130"/>
      <c r="S43" s="129">
        <v>2018</v>
      </c>
      <c r="T43" s="130"/>
      <c r="U43" s="143" t="s">
        <v>5</v>
      </c>
      <c r="V43" s="168" t="s">
        <v>67</v>
      </c>
    </row>
    <row r="44" spans="2:22" ht="15">
      <c r="B44" s="135" t="s">
        <v>6</v>
      </c>
      <c r="C44" s="135" t="s">
        <v>52</v>
      </c>
      <c r="D44" s="131"/>
      <c r="E44" s="132"/>
      <c r="F44" s="134"/>
      <c r="G44" s="132"/>
      <c r="H44" s="144"/>
      <c r="I44" s="151"/>
      <c r="J44" s="157"/>
      <c r="K44" s="151"/>
      <c r="L44" s="151"/>
      <c r="O44" s="135" t="s">
        <v>6</v>
      </c>
      <c r="P44" s="135" t="s">
        <v>52</v>
      </c>
      <c r="Q44" s="131"/>
      <c r="R44" s="132"/>
      <c r="S44" s="131"/>
      <c r="T44" s="132"/>
      <c r="U44" s="144"/>
      <c r="V44" s="169"/>
    </row>
    <row r="45" spans="2:22" ht="15" customHeight="1">
      <c r="B45" s="135"/>
      <c r="C45" s="135"/>
      <c r="D45" s="114" t="s">
        <v>8</v>
      </c>
      <c r="E45" s="83" t="s">
        <v>2</v>
      </c>
      <c r="F45" s="114" t="s">
        <v>8</v>
      </c>
      <c r="G45" s="83" t="s">
        <v>2</v>
      </c>
      <c r="H45" s="137" t="s">
        <v>9</v>
      </c>
      <c r="I45" s="137" t="s">
        <v>62</v>
      </c>
      <c r="J45" s="84" t="s">
        <v>8</v>
      </c>
      <c r="K45" s="153" t="s">
        <v>134</v>
      </c>
      <c r="L45" s="153" t="s">
        <v>138</v>
      </c>
      <c r="O45" s="135"/>
      <c r="P45" s="135"/>
      <c r="Q45" s="114" t="s">
        <v>8</v>
      </c>
      <c r="R45" s="83" t="s">
        <v>2</v>
      </c>
      <c r="S45" s="114" t="s">
        <v>8</v>
      </c>
      <c r="T45" s="83" t="s">
        <v>2</v>
      </c>
      <c r="U45" s="137" t="s">
        <v>9</v>
      </c>
      <c r="V45" s="170" t="s">
        <v>68</v>
      </c>
    </row>
    <row r="46" spans="2:22" ht="15" customHeight="1">
      <c r="B46" s="136"/>
      <c r="C46" s="136"/>
      <c r="D46" s="118" t="s">
        <v>10</v>
      </c>
      <c r="E46" s="46" t="s">
        <v>11</v>
      </c>
      <c r="F46" s="118" t="s">
        <v>10</v>
      </c>
      <c r="G46" s="46" t="s">
        <v>11</v>
      </c>
      <c r="H46" s="150"/>
      <c r="I46" s="150"/>
      <c r="J46" s="118" t="s">
        <v>10</v>
      </c>
      <c r="K46" s="154"/>
      <c r="L46" s="154"/>
      <c r="O46" s="136"/>
      <c r="P46" s="136"/>
      <c r="Q46" s="118" t="s">
        <v>10</v>
      </c>
      <c r="R46" s="46" t="s">
        <v>11</v>
      </c>
      <c r="S46" s="118" t="s">
        <v>10</v>
      </c>
      <c r="T46" s="46" t="s">
        <v>11</v>
      </c>
      <c r="U46" s="138"/>
      <c r="V46" s="171"/>
    </row>
    <row r="47" spans="2:22" ht="15">
      <c r="B47" s="55">
        <v>1</v>
      </c>
      <c r="C47" s="85" t="s">
        <v>64</v>
      </c>
      <c r="D47" s="57">
        <v>1993</v>
      </c>
      <c r="E47" s="62">
        <v>0.044239733629300775</v>
      </c>
      <c r="F47" s="57">
        <v>751</v>
      </c>
      <c r="G47" s="62">
        <v>0.016294206986331092</v>
      </c>
      <c r="H47" s="86">
        <v>1.6537949400798935</v>
      </c>
      <c r="I47" s="87">
        <v>11</v>
      </c>
      <c r="J47" s="57">
        <v>1941</v>
      </c>
      <c r="K47" s="88">
        <v>0.02679031427099443</v>
      </c>
      <c r="L47" s="89">
        <v>0</v>
      </c>
      <c r="O47" s="55">
        <v>1</v>
      </c>
      <c r="P47" s="85" t="s">
        <v>39</v>
      </c>
      <c r="Q47" s="57">
        <v>10333</v>
      </c>
      <c r="R47" s="62">
        <v>0.03712472874121553</v>
      </c>
      <c r="S47" s="57">
        <v>10611</v>
      </c>
      <c r="T47" s="62">
        <v>0.038861726089106194</v>
      </c>
      <c r="U47" s="60">
        <v>-0.026199227217038934</v>
      </c>
      <c r="V47" s="89">
        <v>0</v>
      </c>
    </row>
    <row r="48" spans="2:22" ht="15" customHeight="1">
      <c r="B48" s="90">
        <v>2</v>
      </c>
      <c r="C48" s="91" t="s">
        <v>45</v>
      </c>
      <c r="D48" s="65">
        <v>1649</v>
      </c>
      <c r="E48" s="70">
        <v>0.03660377358490566</v>
      </c>
      <c r="F48" s="65">
        <v>1012</v>
      </c>
      <c r="G48" s="70">
        <v>0.021957040572792363</v>
      </c>
      <c r="H48" s="92">
        <v>0.6294466403162056</v>
      </c>
      <c r="I48" s="93">
        <v>3</v>
      </c>
      <c r="J48" s="65">
        <v>1357</v>
      </c>
      <c r="K48" s="94">
        <v>0.21518054532055997</v>
      </c>
      <c r="L48" s="95">
        <v>2</v>
      </c>
      <c r="O48" s="90">
        <v>2</v>
      </c>
      <c r="P48" s="91" t="s">
        <v>42</v>
      </c>
      <c r="Q48" s="65">
        <v>9271</v>
      </c>
      <c r="R48" s="70">
        <v>0.03330914160067833</v>
      </c>
      <c r="S48" s="65">
        <v>10191</v>
      </c>
      <c r="T48" s="70">
        <v>0.03732351810141186</v>
      </c>
      <c r="U48" s="68">
        <v>-0.09027573349033458</v>
      </c>
      <c r="V48" s="95">
        <v>0</v>
      </c>
    </row>
    <row r="49" spans="2:22" ht="15" customHeight="1">
      <c r="B49" s="90">
        <v>3</v>
      </c>
      <c r="C49" s="91" t="s">
        <v>39</v>
      </c>
      <c r="D49" s="65">
        <v>1647</v>
      </c>
      <c r="E49" s="70">
        <v>0.03655937846836848</v>
      </c>
      <c r="F49" s="65">
        <v>1898</v>
      </c>
      <c r="G49" s="70">
        <v>0.04118029941418963</v>
      </c>
      <c r="H49" s="92">
        <v>-0.13224446786090627</v>
      </c>
      <c r="I49" s="93">
        <v>-2</v>
      </c>
      <c r="J49" s="65">
        <v>1769</v>
      </c>
      <c r="K49" s="94">
        <v>-0.06896551724137934</v>
      </c>
      <c r="L49" s="95">
        <v>-1</v>
      </c>
      <c r="O49" s="90">
        <v>3</v>
      </c>
      <c r="P49" s="91" t="s">
        <v>45</v>
      </c>
      <c r="Q49" s="65">
        <v>7942</v>
      </c>
      <c r="R49" s="70">
        <v>0.028534268427633187</v>
      </c>
      <c r="S49" s="65">
        <v>4961</v>
      </c>
      <c r="T49" s="70">
        <v>0.01816916625464667</v>
      </c>
      <c r="U49" s="68">
        <v>0.6008869179600886</v>
      </c>
      <c r="V49" s="95">
        <v>6</v>
      </c>
    </row>
    <row r="50" spans="2:22" ht="15">
      <c r="B50" s="90">
        <v>4</v>
      </c>
      <c r="C50" s="91" t="s">
        <v>42</v>
      </c>
      <c r="D50" s="65">
        <v>1238</v>
      </c>
      <c r="E50" s="70">
        <v>0.027480577136514982</v>
      </c>
      <c r="F50" s="65">
        <v>1707</v>
      </c>
      <c r="G50" s="70">
        <v>0.03703623345628119</v>
      </c>
      <c r="H50" s="92">
        <v>-0.2747510251903925</v>
      </c>
      <c r="I50" s="93">
        <v>-2</v>
      </c>
      <c r="J50" s="65">
        <v>1538</v>
      </c>
      <c r="K50" s="94">
        <v>-0.1950585175552666</v>
      </c>
      <c r="L50" s="95">
        <v>-1</v>
      </c>
      <c r="O50" s="90">
        <v>4</v>
      </c>
      <c r="P50" s="91" t="s">
        <v>64</v>
      </c>
      <c r="Q50" s="65">
        <v>7886</v>
      </c>
      <c r="R50" s="70">
        <v>0.02833306985901729</v>
      </c>
      <c r="S50" s="65">
        <v>4131</v>
      </c>
      <c r="T50" s="70">
        <v>0.015129374278965007</v>
      </c>
      <c r="U50" s="68">
        <v>0.9089808763011378</v>
      </c>
      <c r="V50" s="95">
        <v>11</v>
      </c>
    </row>
    <row r="51" spans="2:22" ht="15" customHeight="1">
      <c r="B51" s="90">
        <v>5</v>
      </c>
      <c r="C51" s="96" t="s">
        <v>47</v>
      </c>
      <c r="D51" s="73">
        <v>1057</v>
      </c>
      <c r="E51" s="78">
        <v>0.02346281908990011</v>
      </c>
      <c r="F51" s="73">
        <v>772</v>
      </c>
      <c r="G51" s="78">
        <v>0.016749837274896942</v>
      </c>
      <c r="H51" s="97">
        <v>0.36917098445595853</v>
      </c>
      <c r="I51" s="98">
        <v>6</v>
      </c>
      <c r="J51" s="73">
        <v>864</v>
      </c>
      <c r="K51" s="99">
        <v>0.22337962962962954</v>
      </c>
      <c r="L51" s="100">
        <v>3</v>
      </c>
      <c r="O51" s="90">
        <v>5</v>
      </c>
      <c r="P51" s="96" t="s">
        <v>46</v>
      </c>
      <c r="Q51" s="73">
        <v>7155</v>
      </c>
      <c r="R51" s="78">
        <v>0.02570670997226334</v>
      </c>
      <c r="S51" s="73">
        <v>7500</v>
      </c>
      <c r="T51" s="78">
        <v>0.027467999780256002</v>
      </c>
      <c r="U51" s="76">
        <v>-0.04600000000000004</v>
      </c>
      <c r="V51" s="100">
        <v>-1</v>
      </c>
    </row>
    <row r="52" spans="2:22" ht="15">
      <c r="B52" s="101">
        <v>6</v>
      </c>
      <c r="C52" s="85" t="s">
        <v>41</v>
      </c>
      <c r="D52" s="57">
        <v>918</v>
      </c>
      <c r="E52" s="62">
        <v>0.020377358490566037</v>
      </c>
      <c r="F52" s="57">
        <v>1477</v>
      </c>
      <c r="G52" s="62">
        <v>0.03204599696246474</v>
      </c>
      <c r="H52" s="86">
        <v>-0.3784698713608666</v>
      </c>
      <c r="I52" s="87">
        <v>-3</v>
      </c>
      <c r="J52" s="57">
        <v>1242</v>
      </c>
      <c r="K52" s="88">
        <v>-0.26086956521739135</v>
      </c>
      <c r="L52" s="89">
        <v>0</v>
      </c>
      <c r="O52" s="101">
        <v>6</v>
      </c>
      <c r="P52" s="85" t="s">
        <v>41</v>
      </c>
      <c r="Q52" s="57">
        <v>6822</v>
      </c>
      <c r="R52" s="62">
        <v>0.024510297055315235</v>
      </c>
      <c r="S52" s="57">
        <v>8210</v>
      </c>
      <c r="T52" s="62">
        <v>0.03006830375945357</v>
      </c>
      <c r="U52" s="60">
        <v>-0.16906211936662607</v>
      </c>
      <c r="V52" s="89">
        <v>-3</v>
      </c>
    </row>
    <row r="53" spans="2:22" ht="15">
      <c r="B53" s="90">
        <v>7</v>
      </c>
      <c r="C53" s="91" t="s">
        <v>46</v>
      </c>
      <c r="D53" s="65">
        <v>907</v>
      </c>
      <c r="E53" s="70">
        <v>0.020133185349611542</v>
      </c>
      <c r="F53" s="65">
        <v>799</v>
      </c>
      <c r="G53" s="70">
        <v>0.017335647645910175</v>
      </c>
      <c r="H53" s="92">
        <v>0.1351689612015019</v>
      </c>
      <c r="I53" s="93">
        <v>2</v>
      </c>
      <c r="J53" s="65">
        <v>790</v>
      </c>
      <c r="K53" s="94">
        <v>0.1481012658227847</v>
      </c>
      <c r="L53" s="95">
        <v>2</v>
      </c>
      <c r="O53" s="90">
        <v>7</v>
      </c>
      <c r="P53" s="91" t="s">
        <v>44</v>
      </c>
      <c r="Q53" s="65">
        <v>6815</v>
      </c>
      <c r="R53" s="70">
        <v>0.02448514723423825</v>
      </c>
      <c r="S53" s="65">
        <v>7209</v>
      </c>
      <c r="T53" s="70">
        <v>0.02640224138878207</v>
      </c>
      <c r="U53" s="68">
        <v>-0.05465390484117072</v>
      </c>
      <c r="V53" s="95">
        <v>-2</v>
      </c>
    </row>
    <row r="54" spans="2:22" ht="15">
      <c r="B54" s="90">
        <v>8</v>
      </c>
      <c r="C54" s="91" t="s">
        <v>70</v>
      </c>
      <c r="D54" s="65">
        <v>843</v>
      </c>
      <c r="E54" s="70">
        <v>0.018712541620421755</v>
      </c>
      <c r="F54" s="65">
        <v>534</v>
      </c>
      <c r="G54" s="70">
        <v>0.011586027337817315</v>
      </c>
      <c r="H54" s="92">
        <v>0.5786516853932584</v>
      </c>
      <c r="I54" s="93">
        <v>11</v>
      </c>
      <c r="J54" s="65">
        <v>701</v>
      </c>
      <c r="K54" s="94">
        <v>0.20256776034236812</v>
      </c>
      <c r="L54" s="95">
        <v>3</v>
      </c>
      <c r="O54" s="90">
        <v>8</v>
      </c>
      <c r="P54" s="91" t="s">
        <v>47</v>
      </c>
      <c r="Q54" s="65">
        <v>4891</v>
      </c>
      <c r="R54" s="70">
        <v>0.017572539269649197</v>
      </c>
      <c r="S54" s="65">
        <v>4449</v>
      </c>
      <c r="T54" s="70">
        <v>0.01629401746964786</v>
      </c>
      <c r="U54" s="68">
        <v>0.09934816812766911</v>
      </c>
      <c r="V54" s="95">
        <v>3</v>
      </c>
    </row>
    <row r="55" spans="2:22" ht="15">
      <c r="B55" s="90">
        <v>9</v>
      </c>
      <c r="C55" s="91" t="s">
        <v>117</v>
      </c>
      <c r="D55" s="65">
        <v>838</v>
      </c>
      <c r="E55" s="70">
        <v>0.018601553829078802</v>
      </c>
      <c r="F55" s="65">
        <v>287</v>
      </c>
      <c r="G55" s="70">
        <v>0.006226947277066608</v>
      </c>
      <c r="H55" s="92">
        <v>1.9198606271777003</v>
      </c>
      <c r="I55" s="93">
        <v>38</v>
      </c>
      <c r="J55" s="65">
        <v>911</v>
      </c>
      <c r="K55" s="94">
        <v>-0.08013172338090013</v>
      </c>
      <c r="L55" s="95">
        <v>-2</v>
      </c>
      <c r="O55" s="90">
        <v>9</v>
      </c>
      <c r="P55" s="91" t="s">
        <v>48</v>
      </c>
      <c r="Q55" s="65">
        <v>4878</v>
      </c>
      <c r="R55" s="70">
        <v>0.01752583245907765</v>
      </c>
      <c r="S55" s="65">
        <v>5957</v>
      </c>
      <c r="T55" s="70">
        <v>0.02181691662546467</v>
      </c>
      <c r="U55" s="68">
        <v>-0.18113144200100717</v>
      </c>
      <c r="V55" s="95">
        <v>-2</v>
      </c>
    </row>
    <row r="56" spans="2:22" ht="15">
      <c r="B56" s="102">
        <v>10</v>
      </c>
      <c r="C56" s="96" t="s">
        <v>44</v>
      </c>
      <c r="D56" s="73">
        <v>739</v>
      </c>
      <c r="E56" s="78">
        <v>0.016403995560488348</v>
      </c>
      <c r="F56" s="73">
        <v>1089</v>
      </c>
      <c r="G56" s="78">
        <v>0.023627684964200476</v>
      </c>
      <c r="H56" s="97">
        <v>-0.3213957759412305</v>
      </c>
      <c r="I56" s="98">
        <v>-6</v>
      </c>
      <c r="J56" s="73">
        <v>1247</v>
      </c>
      <c r="K56" s="99">
        <v>-0.40737770649558946</v>
      </c>
      <c r="L56" s="100">
        <v>-5</v>
      </c>
      <c r="O56" s="102">
        <v>10</v>
      </c>
      <c r="P56" s="96" t="s">
        <v>70</v>
      </c>
      <c r="Q56" s="73">
        <v>4862</v>
      </c>
      <c r="R56" s="78">
        <v>0.01746834715375882</v>
      </c>
      <c r="S56" s="73">
        <v>4289</v>
      </c>
      <c r="T56" s="78">
        <v>0.015708033474335734</v>
      </c>
      <c r="U56" s="76">
        <v>0.1335975751923526</v>
      </c>
      <c r="V56" s="100">
        <v>3</v>
      </c>
    </row>
    <row r="57" spans="2:22" ht="15">
      <c r="B57" s="101">
        <v>11</v>
      </c>
      <c r="C57" s="85" t="s">
        <v>102</v>
      </c>
      <c r="D57" s="57">
        <v>715</v>
      </c>
      <c r="E57" s="62">
        <v>0.015871254162042176</v>
      </c>
      <c r="F57" s="57">
        <v>367</v>
      </c>
      <c r="G57" s="62">
        <v>0.007962681709698416</v>
      </c>
      <c r="H57" s="86">
        <v>0.9482288828337875</v>
      </c>
      <c r="I57" s="87">
        <v>24</v>
      </c>
      <c r="J57" s="57">
        <v>629</v>
      </c>
      <c r="K57" s="88">
        <v>0.13672496025437209</v>
      </c>
      <c r="L57" s="89">
        <v>5</v>
      </c>
      <c r="O57" s="101">
        <v>11</v>
      </c>
      <c r="P57" s="85" t="s">
        <v>40</v>
      </c>
      <c r="Q57" s="57">
        <v>4679</v>
      </c>
      <c r="R57" s="62">
        <v>0.016810858974174725</v>
      </c>
      <c r="S57" s="57">
        <v>6458</v>
      </c>
      <c r="T57" s="62">
        <v>0.02365177901078577</v>
      </c>
      <c r="U57" s="60">
        <v>-0.275472282440384</v>
      </c>
      <c r="V57" s="89">
        <v>-5</v>
      </c>
    </row>
    <row r="58" spans="2:22" ht="15">
      <c r="B58" s="90">
        <v>12</v>
      </c>
      <c r="C58" s="91" t="s">
        <v>81</v>
      </c>
      <c r="D58" s="65">
        <v>703</v>
      </c>
      <c r="E58" s="70">
        <v>0.01560488346281909</v>
      </c>
      <c r="F58" s="65">
        <v>568</v>
      </c>
      <c r="G58" s="70">
        <v>0.012323714471685832</v>
      </c>
      <c r="H58" s="92">
        <v>0.23767605633802824</v>
      </c>
      <c r="I58" s="93">
        <v>6</v>
      </c>
      <c r="J58" s="65">
        <v>598</v>
      </c>
      <c r="K58" s="94">
        <v>0.17558528428093645</v>
      </c>
      <c r="L58" s="95">
        <v>8</v>
      </c>
      <c r="O58" s="90">
        <v>12</v>
      </c>
      <c r="P58" s="91" t="s">
        <v>54</v>
      </c>
      <c r="Q58" s="65">
        <v>4585</v>
      </c>
      <c r="R58" s="70">
        <v>0.016473132805426612</v>
      </c>
      <c r="S58" s="65">
        <v>5011</v>
      </c>
      <c r="T58" s="70">
        <v>0.01835228625318171</v>
      </c>
      <c r="U58" s="68">
        <v>-0.08501297146278186</v>
      </c>
      <c r="V58" s="95">
        <v>-4</v>
      </c>
    </row>
    <row r="59" spans="2:22" ht="15">
      <c r="B59" s="90">
        <v>13</v>
      </c>
      <c r="C59" s="91" t="s">
        <v>40</v>
      </c>
      <c r="D59" s="65">
        <v>630</v>
      </c>
      <c r="E59" s="70">
        <v>0.013984461709211986</v>
      </c>
      <c r="F59" s="65">
        <v>854</v>
      </c>
      <c r="G59" s="70">
        <v>0.018528965068344543</v>
      </c>
      <c r="H59" s="92">
        <v>-0.2622950819672131</v>
      </c>
      <c r="I59" s="93">
        <v>-6</v>
      </c>
      <c r="J59" s="65">
        <v>410</v>
      </c>
      <c r="K59" s="94">
        <v>0.5365853658536586</v>
      </c>
      <c r="L59" s="95">
        <v>18</v>
      </c>
      <c r="O59" s="90">
        <v>13</v>
      </c>
      <c r="P59" s="91" t="s">
        <v>85</v>
      </c>
      <c r="Q59" s="65">
        <v>4037</v>
      </c>
      <c r="R59" s="70">
        <v>0.014504261098256758</v>
      </c>
      <c r="S59" s="65">
        <v>3608</v>
      </c>
      <c r="T59" s="70">
        <v>0.013213939094288488</v>
      </c>
      <c r="U59" s="68">
        <v>0.11890243902439024</v>
      </c>
      <c r="V59" s="95">
        <v>5</v>
      </c>
    </row>
    <row r="60" spans="2:22" ht="15">
      <c r="B60" s="90">
        <v>14</v>
      </c>
      <c r="C60" s="91" t="s">
        <v>49</v>
      </c>
      <c r="D60" s="65">
        <v>623</v>
      </c>
      <c r="E60" s="70">
        <v>0.013829078801331853</v>
      </c>
      <c r="F60" s="65">
        <v>462</v>
      </c>
      <c r="G60" s="70">
        <v>0.010023866348448688</v>
      </c>
      <c r="H60" s="92">
        <v>0.3484848484848484</v>
      </c>
      <c r="I60" s="93">
        <v>10</v>
      </c>
      <c r="J60" s="65">
        <v>634</v>
      </c>
      <c r="K60" s="94">
        <v>-0.017350157728706628</v>
      </c>
      <c r="L60" s="95">
        <v>0</v>
      </c>
      <c r="O60" s="90">
        <v>14</v>
      </c>
      <c r="P60" s="91" t="s">
        <v>80</v>
      </c>
      <c r="Q60" s="65">
        <v>4026</v>
      </c>
      <c r="R60" s="70">
        <v>0.014464739950850064</v>
      </c>
      <c r="S60" s="65">
        <v>3903</v>
      </c>
      <c r="T60" s="70">
        <v>0.014294347085645222</v>
      </c>
      <c r="U60" s="68">
        <v>0.031514219830899304</v>
      </c>
      <c r="V60" s="95">
        <v>2</v>
      </c>
    </row>
    <row r="61" spans="2:22" ht="15">
      <c r="B61" s="102">
        <v>15</v>
      </c>
      <c r="C61" s="96" t="s">
        <v>115</v>
      </c>
      <c r="D61" s="73">
        <v>579</v>
      </c>
      <c r="E61" s="78">
        <v>0.012852386237513874</v>
      </c>
      <c r="F61" s="73">
        <v>343</v>
      </c>
      <c r="G61" s="78">
        <v>0.007441961379908874</v>
      </c>
      <c r="H61" s="97">
        <v>0.6880466472303206</v>
      </c>
      <c r="I61" s="98">
        <v>24</v>
      </c>
      <c r="J61" s="73">
        <v>601</v>
      </c>
      <c r="K61" s="99">
        <v>-0.03660565723793674</v>
      </c>
      <c r="L61" s="100">
        <v>4</v>
      </c>
      <c r="O61" s="102">
        <v>15</v>
      </c>
      <c r="P61" s="96" t="s">
        <v>66</v>
      </c>
      <c r="Q61" s="73">
        <v>4020</v>
      </c>
      <c r="R61" s="78">
        <v>0.014443182961355503</v>
      </c>
      <c r="S61" s="73">
        <v>3721</v>
      </c>
      <c r="T61" s="78">
        <v>0.013627790290977678</v>
      </c>
      <c r="U61" s="76">
        <v>0.0803547433485623</v>
      </c>
      <c r="V61" s="100">
        <v>2</v>
      </c>
    </row>
    <row r="62" spans="2:22" ht="15">
      <c r="B62" s="101">
        <v>16</v>
      </c>
      <c r="C62" s="85" t="s">
        <v>139</v>
      </c>
      <c r="D62" s="57">
        <v>552</v>
      </c>
      <c r="E62" s="62">
        <v>0.01225305216426193</v>
      </c>
      <c r="F62" s="57">
        <v>451</v>
      </c>
      <c r="G62" s="62">
        <v>0.009785202863961813</v>
      </c>
      <c r="H62" s="86">
        <v>0.22394678492239461</v>
      </c>
      <c r="I62" s="87">
        <v>10</v>
      </c>
      <c r="J62" s="57">
        <v>303</v>
      </c>
      <c r="K62" s="88">
        <v>0.8217821782178218</v>
      </c>
      <c r="L62" s="89">
        <v>26</v>
      </c>
      <c r="O62" s="101">
        <v>16</v>
      </c>
      <c r="P62" s="85" t="s">
        <v>81</v>
      </c>
      <c r="Q62" s="57">
        <v>3908</v>
      </c>
      <c r="R62" s="62">
        <v>0.014040785824123709</v>
      </c>
      <c r="S62" s="57">
        <v>3135</v>
      </c>
      <c r="T62" s="62">
        <v>0.011481623908147009</v>
      </c>
      <c r="U62" s="60">
        <v>0.24657097288676244</v>
      </c>
      <c r="V62" s="89">
        <v>6</v>
      </c>
    </row>
    <row r="63" spans="2:22" ht="15">
      <c r="B63" s="90">
        <v>17</v>
      </c>
      <c r="C63" s="91" t="s">
        <v>57</v>
      </c>
      <c r="D63" s="65">
        <v>548</v>
      </c>
      <c r="E63" s="70">
        <v>0.012164261931187569</v>
      </c>
      <c r="F63" s="65">
        <v>739</v>
      </c>
      <c r="G63" s="70">
        <v>0.01603384682143632</v>
      </c>
      <c r="H63" s="92">
        <v>-0.2584573748308525</v>
      </c>
      <c r="I63" s="93">
        <v>-4</v>
      </c>
      <c r="J63" s="65">
        <v>617</v>
      </c>
      <c r="K63" s="94">
        <v>-0.11183144246353327</v>
      </c>
      <c r="L63" s="95">
        <v>0</v>
      </c>
      <c r="O63" s="90">
        <v>17</v>
      </c>
      <c r="P63" s="91" t="s">
        <v>49</v>
      </c>
      <c r="Q63" s="65">
        <v>3842</v>
      </c>
      <c r="R63" s="70">
        <v>0.013803658939683543</v>
      </c>
      <c r="S63" s="65">
        <v>3236</v>
      </c>
      <c r="T63" s="70">
        <v>0.01185152630518779</v>
      </c>
      <c r="U63" s="68">
        <v>0.18726823238566137</v>
      </c>
      <c r="V63" s="95">
        <v>2</v>
      </c>
    </row>
    <row r="64" spans="2:22" ht="15">
      <c r="B64" s="90">
        <v>18</v>
      </c>
      <c r="C64" s="91" t="s">
        <v>48</v>
      </c>
      <c r="D64" s="65">
        <v>543</v>
      </c>
      <c r="E64" s="70">
        <v>0.012053274139844618</v>
      </c>
      <c r="F64" s="65">
        <v>901</v>
      </c>
      <c r="G64" s="70">
        <v>0.01954870904751573</v>
      </c>
      <c r="H64" s="92">
        <v>-0.3973362930077692</v>
      </c>
      <c r="I64" s="93">
        <v>-12</v>
      </c>
      <c r="J64" s="65">
        <v>737</v>
      </c>
      <c r="K64" s="94">
        <v>-0.26322930800542743</v>
      </c>
      <c r="L64" s="95">
        <v>-8</v>
      </c>
      <c r="O64" s="90">
        <v>18</v>
      </c>
      <c r="P64" s="91" t="s">
        <v>55</v>
      </c>
      <c r="Q64" s="65">
        <v>3711</v>
      </c>
      <c r="R64" s="70">
        <v>0.01333299800238564</v>
      </c>
      <c r="S64" s="65">
        <v>4280</v>
      </c>
      <c r="T64" s="70">
        <v>0.015675071874599426</v>
      </c>
      <c r="U64" s="68">
        <v>-0.13294392523364484</v>
      </c>
      <c r="V64" s="95">
        <v>-4</v>
      </c>
    </row>
    <row r="65" spans="2:22" ht="15">
      <c r="B65" s="90">
        <v>19</v>
      </c>
      <c r="C65" s="91" t="s">
        <v>99</v>
      </c>
      <c r="D65" s="65">
        <v>539</v>
      </c>
      <c r="E65" s="70">
        <v>0.011964483906770256</v>
      </c>
      <c r="F65" s="65">
        <v>652</v>
      </c>
      <c r="G65" s="70">
        <v>0.01414623562594923</v>
      </c>
      <c r="H65" s="92">
        <v>-0.17331288343558282</v>
      </c>
      <c r="I65" s="93">
        <v>-3</v>
      </c>
      <c r="J65" s="65">
        <v>537</v>
      </c>
      <c r="K65" s="94">
        <v>0.003724394785847407</v>
      </c>
      <c r="L65" s="95">
        <v>4</v>
      </c>
      <c r="O65" s="90">
        <v>19</v>
      </c>
      <c r="P65" s="91" t="s">
        <v>102</v>
      </c>
      <c r="Q65" s="65">
        <v>3625</v>
      </c>
      <c r="R65" s="70">
        <v>0.01302401448629694</v>
      </c>
      <c r="S65" s="65">
        <v>3198</v>
      </c>
      <c r="T65" s="70">
        <v>0.01171235510630116</v>
      </c>
      <c r="U65" s="68">
        <v>0.13352095059412128</v>
      </c>
      <c r="V65" s="95">
        <v>2</v>
      </c>
    </row>
    <row r="66" spans="2:22" ht="15">
      <c r="B66" s="102">
        <v>20</v>
      </c>
      <c r="C66" s="96" t="s">
        <v>54</v>
      </c>
      <c r="D66" s="73">
        <v>535</v>
      </c>
      <c r="E66" s="78">
        <v>0.011875693673695894</v>
      </c>
      <c r="F66" s="73">
        <v>842</v>
      </c>
      <c r="G66" s="78">
        <v>0.01826860490344977</v>
      </c>
      <c r="H66" s="97">
        <v>-0.3646080760095012</v>
      </c>
      <c r="I66" s="98">
        <v>-12</v>
      </c>
      <c r="J66" s="73">
        <v>548</v>
      </c>
      <c r="K66" s="99">
        <v>-0.02372262773722633</v>
      </c>
      <c r="L66" s="100">
        <v>2</v>
      </c>
      <c r="O66" s="102">
        <v>20</v>
      </c>
      <c r="P66" s="96" t="s">
        <v>43</v>
      </c>
      <c r="Q66" s="73">
        <v>3618</v>
      </c>
      <c r="R66" s="78">
        <v>0.012998864665219953</v>
      </c>
      <c r="S66" s="73">
        <v>4352</v>
      </c>
      <c r="T66" s="78">
        <v>0.015938764672489884</v>
      </c>
      <c r="U66" s="76">
        <v>-0.16865808823529416</v>
      </c>
      <c r="V66" s="100">
        <v>-8</v>
      </c>
    </row>
    <row r="67" spans="2:22" ht="15">
      <c r="B67" s="163" t="s">
        <v>53</v>
      </c>
      <c r="C67" s="164"/>
      <c r="D67" s="26">
        <f>SUM(D47:D66)</f>
        <v>17796</v>
      </c>
      <c r="E67" s="6">
        <f>D67/D69</f>
        <v>0.3950277469478357</v>
      </c>
      <c r="F67" s="26">
        <f>SUM(F47:F66)</f>
        <v>16505</v>
      </c>
      <c r="G67" s="6">
        <f>F67/F69</f>
        <v>0.35810371013234976</v>
      </c>
      <c r="H67" s="17">
        <f>D67/F67-1</f>
        <v>0.07821872159951537</v>
      </c>
      <c r="I67" s="25"/>
      <c r="J67" s="26">
        <f>SUM(J47:J66)</f>
        <v>17974</v>
      </c>
      <c r="K67" s="18">
        <f>E67/J67-1</f>
        <v>-0.9999780222684462</v>
      </c>
      <c r="L67" s="19"/>
      <c r="O67" s="163" t="s">
        <v>53</v>
      </c>
      <c r="P67" s="164"/>
      <c r="Q67" s="26">
        <f>SUM(Q47:Q66)</f>
        <v>110906</v>
      </c>
      <c r="R67" s="6">
        <f>Q67/Q69</f>
        <v>0.39846657948062025</v>
      </c>
      <c r="S67" s="26">
        <f>SUM(S47:S66)</f>
        <v>108410</v>
      </c>
      <c r="T67" s="6">
        <f>S67/S69</f>
        <v>0.3970407808236738</v>
      </c>
      <c r="U67" s="17">
        <f>Q67/S67-1</f>
        <v>0.02302370630015682</v>
      </c>
      <c r="V67" s="27"/>
    </row>
    <row r="68" spans="2:22" ht="15">
      <c r="B68" s="163" t="s">
        <v>12</v>
      </c>
      <c r="C68" s="164"/>
      <c r="D68" s="26">
        <f>D69-SUM(D47:D66)</f>
        <v>27254</v>
      </c>
      <c r="E68" s="6">
        <f>D68/D69</f>
        <v>0.6049722530521643</v>
      </c>
      <c r="F68" s="26">
        <f>F69-SUM(F47:F66)</f>
        <v>29585</v>
      </c>
      <c r="G68" s="6">
        <f>F68/F69</f>
        <v>0.6418962898676502</v>
      </c>
      <c r="H68" s="17">
        <f>D68/F68-1</f>
        <v>-0.07878992732803791</v>
      </c>
      <c r="I68" s="3"/>
      <c r="J68" s="26">
        <f>J69-SUM(J47:J66)</f>
        <v>29120</v>
      </c>
      <c r="K68" s="18">
        <f>E68/J68-1</f>
        <v>-0.9999792248539474</v>
      </c>
      <c r="L68" s="19"/>
      <c r="O68" s="163" t="s">
        <v>12</v>
      </c>
      <c r="P68" s="164"/>
      <c r="Q68" s="26">
        <f>Q69-SUM(Q47:Q66)</f>
        <v>167426</v>
      </c>
      <c r="R68" s="6">
        <f>Q68/Q69</f>
        <v>0.6015334205193797</v>
      </c>
      <c r="S68" s="26">
        <f>S69-SUM(S47:S66)</f>
        <v>164635</v>
      </c>
      <c r="T68" s="6">
        <f>S68/S69</f>
        <v>0.6029592191763262</v>
      </c>
      <c r="U68" s="17">
        <f>Q68/S68-1</f>
        <v>0.016952652838096327</v>
      </c>
      <c r="V68" s="28"/>
    </row>
    <row r="69" spans="2:22" ht="15">
      <c r="B69" s="155" t="s">
        <v>38</v>
      </c>
      <c r="C69" s="156"/>
      <c r="D69" s="24">
        <v>45050</v>
      </c>
      <c r="E69" s="103">
        <v>1</v>
      </c>
      <c r="F69" s="24">
        <v>46090</v>
      </c>
      <c r="G69" s="103">
        <v>1</v>
      </c>
      <c r="H69" s="20">
        <v>-0.02256454762421345</v>
      </c>
      <c r="I69" s="20"/>
      <c r="J69" s="24">
        <v>47094</v>
      </c>
      <c r="K69" s="49">
        <v>-0.04340255658894976</v>
      </c>
      <c r="L69" s="104"/>
      <c r="M69" s="14"/>
      <c r="O69" s="155" t="s">
        <v>38</v>
      </c>
      <c r="P69" s="156"/>
      <c r="Q69" s="24">
        <v>278332</v>
      </c>
      <c r="R69" s="103">
        <v>1</v>
      </c>
      <c r="S69" s="24">
        <v>273045</v>
      </c>
      <c r="T69" s="103">
        <v>1</v>
      </c>
      <c r="U69" s="29">
        <v>0.01936310864509516</v>
      </c>
      <c r="V69" s="104"/>
    </row>
    <row r="70" spans="2:15" ht="15">
      <c r="B70" t="s">
        <v>110</v>
      </c>
      <c r="O70" t="s">
        <v>110</v>
      </c>
    </row>
    <row r="71" spans="2:15" ht="15">
      <c r="B71" s="9" t="s">
        <v>112</v>
      </c>
      <c r="O71" s="9" t="s">
        <v>112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32" dxfId="146" operator="lessThan">
      <formula>0</formula>
    </cfRule>
  </conditionalFormatting>
  <conditionalFormatting sqref="H31 O31">
    <cfRule type="cellIs" priority="1392" dxfId="146" operator="lessThan">
      <formula>0</formula>
    </cfRule>
  </conditionalFormatting>
  <conditionalFormatting sqref="K68">
    <cfRule type="cellIs" priority="568" dxfId="146" operator="lessThan">
      <formula>0</formula>
    </cfRule>
  </conditionalFormatting>
  <conditionalFormatting sqref="H68 J68">
    <cfRule type="cellIs" priority="569" dxfId="146" operator="lessThan">
      <formula>0</formula>
    </cfRule>
  </conditionalFormatting>
  <conditionalFormatting sqref="K67">
    <cfRule type="cellIs" priority="566" dxfId="146" operator="lessThan">
      <formula>0</formula>
    </cfRule>
  </conditionalFormatting>
  <conditionalFormatting sqref="H67 J67">
    <cfRule type="cellIs" priority="567" dxfId="146" operator="lessThan">
      <formula>0</formula>
    </cfRule>
  </conditionalFormatting>
  <conditionalFormatting sqref="L68">
    <cfRule type="cellIs" priority="564" dxfId="146" operator="lessThan">
      <formula>0</formula>
    </cfRule>
  </conditionalFormatting>
  <conditionalFormatting sqref="K68">
    <cfRule type="cellIs" priority="565" dxfId="146" operator="lessThan">
      <formula>0</formula>
    </cfRule>
  </conditionalFormatting>
  <conditionalFormatting sqref="L67">
    <cfRule type="cellIs" priority="562" dxfId="146" operator="lessThan">
      <formula>0</formula>
    </cfRule>
  </conditionalFormatting>
  <conditionalFormatting sqref="K67">
    <cfRule type="cellIs" priority="563" dxfId="146" operator="lessThan">
      <formula>0</formula>
    </cfRule>
  </conditionalFormatting>
  <conditionalFormatting sqref="V67">
    <cfRule type="cellIs" priority="559" dxfId="146" operator="lessThan">
      <formula>0</formula>
    </cfRule>
    <cfRule type="cellIs" priority="560" dxfId="147" operator="equal">
      <formula>0</formula>
    </cfRule>
    <cfRule type="cellIs" priority="561" dxfId="148" operator="greaterThan">
      <formula>0</formula>
    </cfRule>
  </conditionalFormatting>
  <conditionalFormatting sqref="V68">
    <cfRule type="cellIs" priority="558" dxfId="146" operator="lessThan">
      <formula>0</formula>
    </cfRule>
  </conditionalFormatting>
  <conditionalFormatting sqref="U68">
    <cfRule type="cellIs" priority="557" dxfId="146" operator="lessThan">
      <formula>0</formula>
    </cfRule>
  </conditionalFormatting>
  <conditionalFormatting sqref="U67">
    <cfRule type="cellIs" priority="556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43649</v>
      </c>
    </row>
    <row r="2" spans="1:21" ht="14.25" customHeight="1">
      <c r="A2" s="158" t="s">
        <v>140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4"/>
      <c r="M2" s="21"/>
      <c r="N2" s="158" t="s">
        <v>97</v>
      </c>
      <c r="O2" s="158"/>
      <c r="P2" s="158"/>
      <c r="Q2" s="158"/>
      <c r="R2" s="158"/>
      <c r="S2" s="158"/>
      <c r="T2" s="158"/>
      <c r="U2" s="158"/>
    </row>
    <row r="3" spans="1:21" ht="14.25" customHeight="1">
      <c r="A3" s="159" t="s">
        <v>141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4"/>
      <c r="M3" s="21"/>
      <c r="N3" s="159" t="s">
        <v>98</v>
      </c>
      <c r="O3" s="159"/>
      <c r="P3" s="159"/>
      <c r="Q3" s="159"/>
      <c r="R3" s="159"/>
      <c r="S3" s="159"/>
      <c r="T3" s="159"/>
      <c r="U3" s="159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1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48" t="s">
        <v>0</v>
      </c>
      <c r="B5" s="148" t="s">
        <v>1</v>
      </c>
      <c r="C5" s="145" t="s">
        <v>129</v>
      </c>
      <c r="D5" s="146"/>
      <c r="E5" s="146"/>
      <c r="F5" s="146"/>
      <c r="G5" s="146"/>
      <c r="H5" s="147"/>
      <c r="I5" s="145" t="s">
        <v>119</v>
      </c>
      <c r="J5" s="146"/>
      <c r="K5" s="147"/>
      <c r="L5" s="14"/>
      <c r="M5" s="14"/>
      <c r="N5" s="148" t="s">
        <v>0</v>
      </c>
      <c r="O5" s="148" t="s">
        <v>1</v>
      </c>
      <c r="P5" s="145" t="s">
        <v>130</v>
      </c>
      <c r="Q5" s="146"/>
      <c r="R5" s="146"/>
      <c r="S5" s="146"/>
      <c r="T5" s="146"/>
      <c r="U5" s="147"/>
    </row>
    <row r="6" spans="1:21" ht="14.25" customHeight="1">
      <c r="A6" s="149"/>
      <c r="B6" s="149"/>
      <c r="C6" s="172" t="s">
        <v>131</v>
      </c>
      <c r="D6" s="173"/>
      <c r="E6" s="173"/>
      <c r="F6" s="173"/>
      <c r="G6" s="173"/>
      <c r="H6" s="174"/>
      <c r="I6" s="126" t="s">
        <v>120</v>
      </c>
      <c r="J6" s="127"/>
      <c r="K6" s="128"/>
      <c r="L6" s="14"/>
      <c r="M6" s="14"/>
      <c r="N6" s="149"/>
      <c r="O6" s="149"/>
      <c r="P6" s="126" t="s">
        <v>132</v>
      </c>
      <c r="Q6" s="127"/>
      <c r="R6" s="127"/>
      <c r="S6" s="127"/>
      <c r="T6" s="127"/>
      <c r="U6" s="128"/>
    </row>
    <row r="7" spans="1:21" ht="14.25" customHeight="1">
      <c r="A7" s="149"/>
      <c r="B7" s="149"/>
      <c r="C7" s="129">
        <v>2019</v>
      </c>
      <c r="D7" s="130"/>
      <c r="E7" s="133">
        <v>2018</v>
      </c>
      <c r="F7" s="130"/>
      <c r="G7" s="143" t="s">
        <v>5</v>
      </c>
      <c r="H7" s="152" t="s">
        <v>61</v>
      </c>
      <c r="I7" s="157">
        <v>2019</v>
      </c>
      <c r="J7" s="151" t="s">
        <v>133</v>
      </c>
      <c r="K7" s="152" t="s">
        <v>137</v>
      </c>
      <c r="L7" s="14"/>
      <c r="M7" s="14"/>
      <c r="N7" s="149"/>
      <c r="O7" s="149"/>
      <c r="P7" s="167">
        <v>2019</v>
      </c>
      <c r="Q7" s="175"/>
      <c r="R7" s="176">
        <v>2018</v>
      </c>
      <c r="S7" s="175"/>
      <c r="T7" s="144" t="s">
        <v>5</v>
      </c>
      <c r="U7" s="168" t="s">
        <v>67</v>
      </c>
    </row>
    <row r="8" spans="1:21" ht="14.25" customHeight="1">
      <c r="A8" s="135" t="s">
        <v>6</v>
      </c>
      <c r="B8" s="135" t="s">
        <v>7</v>
      </c>
      <c r="C8" s="131"/>
      <c r="D8" s="132"/>
      <c r="E8" s="134"/>
      <c r="F8" s="132"/>
      <c r="G8" s="144"/>
      <c r="H8" s="151"/>
      <c r="I8" s="157"/>
      <c r="J8" s="151"/>
      <c r="K8" s="151"/>
      <c r="L8" s="14"/>
      <c r="M8" s="14"/>
      <c r="N8" s="135" t="s">
        <v>6</v>
      </c>
      <c r="O8" s="135" t="s">
        <v>7</v>
      </c>
      <c r="P8" s="131"/>
      <c r="Q8" s="132"/>
      <c r="R8" s="134"/>
      <c r="S8" s="132"/>
      <c r="T8" s="144"/>
      <c r="U8" s="169"/>
    </row>
    <row r="9" spans="1:21" ht="14.25" customHeight="1">
      <c r="A9" s="135"/>
      <c r="B9" s="135"/>
      <c r="C9" s="114" t="s">
        <v>8</v>
      </c>
      <c r="D9" s="83" t="s">
        <v>2</v>
      </c>
      <c r="E9" s="114" t="s">
        <v>8</v>
      </c>
      <c r="F9" s="83" t="s">
        <v>2</v>
      </c>
      <c r="G9" s="137" t="s">
        <v>9</v>
      </c>
      <c r="H9" s="137" t="s">
        <v>62</v>
      </c>
      <c r="I9" s="84" t="s">
        <v>8</v>
      </c>
      <c r="J9" s="153" t="s">
        <v>134</v>
      </c>
      <c r="K9" s="153" t="s">
        <v>138</v>
      </c>
      <c r="L9" s="14"/>
      <c r="M9" s="14"/>
      <c r="N9" s="135"/>
      <c r="O9" s="135"/>
      <c r="P9" s="114" t="s">
        <v>8</v>
      </c>
      <c r="Q9" s="83" t="s">
        <v>2</v>
      </c>
      <c r="R9" s="114" t="s">
        <v>8</v>
      </c>
      <c r="S9" s="83" t="s">
        <v>2</v>
      </c>
      <c r="T9" s="137" t="s">
        <v>9</v>
      </c>
      <c r="U9" s="170" t="s">
        <v>68</v>
      </c>
    </row>
    <row r="10" spans="1:21" ht="14.25" customHeight="1">
      <c r="A10" s="136"/>
      <c r="B10" s="136"/>
      <c r="C10" s="118" t="s">
        <v>10</v>
      </c>
      <c r="D10" s="46" t="s">
        <v>11</v>
      </c>
      <c r="E10" s="118" t="s">
        <v>10</v>
      </c>
      <c r="F10" s="46" t="s">
        <v>11</v>
      </c>
      <c r="G10" s="150"/>
      <c r="H10" s="150"/>
      <c r="I10" s="118" t="s">
        <v>10</v>
      </c>
      <c r="J10" s="154"/>
      <c r="K10" s="154"/>
      <c r="L10" s="14"/>
      <c r="M10" s="14"/>
      <c r="N10" s="136"/>
      <c r="O10" s="136"/>
      <c r="P10" s="118" t="s">
        <v>10</v>
      </c>
      <c r="Q10" s="46" t="s">
        <v>11</v>
      </c>
      <c r="R10" s="118" t="s">
        <v>10</v>
      </c>
      <c r="S10" s="46" t="s">
        <v>11</v>
      </c>
      <c r="T10" s="138"/>
      <c r="U10" s="171"/>
    </row>
    <row r="11" spans="1:21" ht="14.25" customHeight="1">
      <c r="A11" s="55">
        <v>1</v>
      </c>
      <c r="B11" s="85" t="s">
        <v>19</v>
      </c>
      <c r="C11" s="57">
        <v>3839</v>
      </c>
      <c r="D11" s="59">
        <v>0.11757679703531286</v>
      </c>
      <c r="E11" s="57">
        <v>4829</v>
      </c>
      <c r="F11" s="59">
        <v>0.14117819032305218</v>
      </c>
      <c r="G11" s="105">
        <v>-0.2050113895216401</v>
      </c>
      <c r="H11" s="87">
        <v>0</v>
      </c>
      <c r="I11" s="57">
        <v>4316</v>
      </c>
      <c r="J11" s="58">
        <v>-0.11051899907321594</v>
      </c>
      <c r="K11" s="89">
        <v>0</v>
      </c>
      <c r="L11" s="14"/>
      <c r="M11" s="14"/>
      <c r="N11" s="55">
        <v>1</v>
      </c>
      <c r="O11" s="85" t="s">
        <v>19</v>
      </c>
      <c r="P11" s="57">
        <v>24509</v>
      </c>
      <c r="Q11" s="59">
        <v>0.1285118030139371</v>
      </c>
      <c r="R11" s="57">
        <v>25363</v>
      </c>
      <c r="S11" s="59">
        <v>0.1339144759420688</v>
      </c>
      <c r="T11" s="108">
        <v>-0.033671095690572916</v>
      </c>
      <c r="U11" s="89">
        <v>0</v>
      </c>
    </row>
    <row r="12" spans="1:21" ht="14.25" customHeight="1">
      <c r="A12" s="90">
        <v>2</v>
      </c>
      <c r="B12" s="91" t="s">
        <v>21</v>
      </c>
      <c r="C12" s="65">
        <v>3622</v>
      </c>
      <c r="D12" s="67">
        <v>0.1109307525037518</v>
      </c>
      <c r="E12" s="65">
        <v>2913</v>
      </c>
      <c r="F12" s="67">
        <v>0.08516298786727086</v>
      </c>
      <c r="G12" s="106">
        <v>0.2433916924133197</v>
      </c>
      <c r="H12" s="93">
        <v>1</v>
      </c>
      <c r="I12" s="65">
        <v>3619</v>
      </c>
      <c r="J12" s="66">
        <v>0.000828958275766789</v>
      </c>
      <c r="K12" s="95">
        <v>1</v>
      </c>
      <c r="L12" s="14"/>
      <c r="M12" s="14"/>
      <c r="N12" s="90">
        <v>2</v>
      </c>
      <c r="O12" s="91" t="s">
        <v>20</v>
      </c>
      <c r="P12" s="65">
        <v>21965</v>
      </c>
      <c r="Q12" s="67">
        <v>0.11517245718720177</v>
      </c>
      <c r="R12" s="65">
        <v>22509</v>
      </c>
      <c r="S12" s="67">
        <v>0.1188455994551128</v>
      </c>
      <c r="T12" s="109">
        <v>-0.02416811053356438</v>
      </c>
      <c r="U12" s="95">
        <v>0</v>
      </c>
    </row>
    <row r="13" spans="1:21" ht="14.25" customHeight="1">
      <c r="A13" s="63">
        <v>3</v>
      </c>
      <c r="B13" s="91" t="s">
        <v>20</v>
      </c>
      <c r="C13" s="65">
        <v>3113</v>
      </c>
      <c r="D13" s="67">
        <v>0.09534164344124223</v>
      </c>
      <c r="E13" s="65">
        <v>4113</v>
      </c>
      <c r="F13" s="67">
        <v>0.12024557813185206</v>
      </c>
      <c r="G13" s="106">
        <v>-0.24313153415998057</v>
      </c>
      <c r="H13" s="93">
        <v>-1</v>
      </c>
      <c r="I13" s="65">
        <v>3916</v>
      </c>
      <c r="J13" s="66">
        <v>-0.2050561797752809</v>
      </c>
      <c r="K13" s="95">
        <v>-1</v>
      </c>
      <c r="L13" s="14"/>
      <c r="M13" s="14"/>
      <c r="N13" s="63">
        <v>3</v>
      </c>
      <c r="O13" s="91" t="s">
        <v>21</v>
      </c>
      <c r="P13" s="65">
        <v>18645</v>
      </c>
      <c r="Q13" s="67">
        <v>0.09776419140702833</v>
      </c>
      <c r="R13" s="65">
        <v>17582</v>
      </c>
      <c r="S13" s="67">
        <v>0.09283145984360892</v>
      </c>
      <c r="T13" s="109">
        <v>0.06045956091457172</v>
      </c>
      <c r="U13" s="95">
        <v>0</v>
      </c>
    </row>
    <row r="14" spans="1:21" ht="14.25" customHeight="1">
      <c r="A14" s="63">
        <v>4</v>
      </c>
      <c r="B14" s="91" t="s">
        <v>26</v>
      </c>
      <c r="C14" s="65">
        <v>2369</v>
      </c>
      <c r="D14" s="67">
        <v>0.07255520504731862</v>
      </c>
      <c r="E14" s="65">
        <v>1968</v>
      </c>
      <c r="F14" s="67">
        <v>0.057535448033913174</v>
      </c>
      <c r="G14" s="106">
        <v>0.2037601626016261</v>
      </c>
      <c r="H14" s="93">
        <v>2</v>
      </c>
      <c r="I14" s="65">
        <v>2062</v>
      </c>
      <c r="J14" s="66">
        <v>0.14888457807953448</v>
      </c>
      <c r="K14" s="95">
        <v>1</v>
      </c>
      <c r="L14" s="14"/>
      <c r="M14" s="14"/>
      <c r="N14" s="63">
        <v>4</v>
      </c>
      <c r="O14" s="91" t="s">
        <v>22</v>
      </c>
      <c r="P14" s="65">
        <v>12181</v>
      </c>
      <c r="Q14" s="67">
        <v>0.06387050767117254</v>
      </c>
      <c r="R14" s="65">
        <v>12073</v>
      </c>
      <c r="S14" s="67">
        <v>0.06374440989033617</v>
      </c>
      <c r="T14" s="109">
        <v>0.008945581048620976</v>
      </c>
      <c r="U14" s="95">
        <v>1</v>
      </c>
    </row>
    <row r="15" spans="1:21" ht="14.25" customHeight="1">
      <c r="A15" s="71">
        <v>5</v>
      </c>
      <c r="B15" s="96" t="s">
        <v>22</v>
      </c>
      <c r="C15" s="73">
        <v>2271</v>
      </c>
      <c r="D15" s="75">
        <v>0.06955376558145233</v>
      </c>
      <c r="E15" s="73">
        <v>2322</v>
      </c>
      <c r="F15" s="75">
        <v>0.06788481216196462</v>
      </c>
      <c r="G15" s="107">
        <v>-0.021963824289405687</v>
      </c>
      <c r="H15" s="98">
        <v>-1</v>
      </c>
      <c r="I15" s="73">
        <v>2367</v>
      </c>
      <c r="J15" s="74">
        <v>-0.040557667934093766</v>
      </c>
      <c r="K15" s="100">
        <v>-1</v>
      </c>
      <c r="L15" s="14"/>
      <c r="M15" s="14"/>
      <c r="N15" s="71">
        <v>5</v>
      </c>
      <c r="O15" s="96" t="s">
        <v>23</v>
      </c>
      <c r="P15" s="73">
        <v>11748</v>
      </c>
      <c r="Q15" s="75">
        <v>0.06160009228478245</v>
      </c>
      <c r="R15" s="73">
        <v>13879</v>
      </c>
      <c r="S15" s="75">
        <v>0.07327993579623754</v>
      </c>
      <c r="T15" s="110">
        <v>-0.15354132142085164</v>
      </c>
      <c r="U15" s="100">
        <v>-1</v>
      </c>
    </row>
    <row r="16" spans="1:21" ht="14.25" customHeight="1">
      <c r="A16" s="55">
        <v>6</v>
      </c>
      <c r="B16" s="85" t="s">
        <v>23</v>
      </c>
      <c r="C16" s="57">
        <v>1908</v>
      </c>
      <c r="D16" s="59">
        <v>0.05843618878441702</v>
      </c>
      <c r="E16" s="57">
        <v>2140</v>
      </c>
      <c r="F16" s="59">
        <v>0.06256395263850315</v>
      </c>
      <c r="G16" s="105">
        <v>-0.108411214953271</v>
      </c>
      <c r="H16" s="87">
        <v>-1</v>
      </c>
      <c r="I16" s="57">
        <v>1707</v>
      </c>
      <c r="J16" s="58">
        <v>0.117750439367311</v>
      </c>
      <c r="K16" s="89">
        <v>0</v>
      </c>
      <c r="L16" s="14"/>
      <c r="M16" s="14"/>
      <c r="N16" s="55">
        <v>6</v>
      </c>
      <c r="O16" s="85" t="s">
        <v>26</v>
      </c>
      <c r="P16" s="57">
        <v>10635</v>
      </c>
      <c r="Q16" s="59">
        <v>0.05576412848558575</v>
      </c>
      <c r="R16" s="57">
        <v>10258</v>
      </c>
      <c r="S16" s="59">
        <v>0.0541613647523456</v>
      </c>
      <c r="T16" s="108">
        <v>0.03675180347046214</v>
      </c>
      <c r="U16" s="89">
        <v>0</v>
      </c>
    </row>
    <row r="17" spans="1:21" ht="14.25" customHeight="1">
      <c r="A17" s="63">
        <v>7</v>
      </c>
      <c r="B17" s="91" t="s">
        <v>18</v>
      </c>
      <c r="C17" s="65">
        <v>1611</v>
      </c>
      <c r="D17" s="67">
        <v>0.04933998958684267</v>
      </c>
      <c r="E17" s="65">
        <v>1325</v>
      </c>
      <c r="F17" s="67">
        <v>0.03873702675047508</v>
      </c>
      <c r="G17" s="106">
        <v>0.21584905660377363</v>
      </c>
      <c r="H17" s="93">
        <v>3</v>
      </c>
      <c r="I17" s="65">
        <v>1611</v>
      </c>
      <c r="J17" s="66">
        <v>0</v>
      </c>
      <c r="K17" s="95">
        <v>0</v>
      </c>
      <c r="L17" s="14"/>
      <c r="M17" s="14"/>
      <c r="N17" s="63">
        <v>7</v>
      </c>
      <c r="O17" s="91" t="s">
        <v>31</v>
      </c>
      <c r="P17" s="65">
        <v>9223</v>
      </c>
      <c r="Q17" s="67">
        <v>0.04836037207546379</v>
      </c>
      <c r="R17" s="65">
        <v>7318</v>
      </c>
      <c r="S17" s="67">
        <v>0.03863841560320385</v>
      </c>
      <c r="T17" s="109">
        <v>0.26031702650997546</v>
      </c>
      <c r="U17" s="95">
        <v>1</v>
      </c>
    </row>
    <row r="18" spans="1:21" ht="14.25" customHeight="1">
      <c r="A18" s="63">
        <v>8</v>
      </c>
      <c r="B18" s="91" t="s">
        <v>31</v>
      </c>
      <c r="C18" s="65">
        <v>1585</v>
      </c>
      <c r="D18" s="67">
        <v>0.04854368932038835</v>
      </c>
      <c r="E18" s="65">
        <v>1568</v>
      </c>
      <c r="F18" s="67">
        <v>0.045841251279052773</v>
      </c>
      <c r="G18" s="106">
        <v>0.010841836734693855</v>
      </c>
      <c r="H18" s="93">
        <v>0</v>
      </c>
      <c r="I18" s="65">
        <v>1469</v>
      </c>
      <c r="J18" s="66">
        <v>0.07896528250510548</v>
      </c>
      <c r="K18" s="95">
        <v>1</v>
      </c>
      <c r="L18" s="14"/>
      <c r="M18" s="14"/>
      <c r="N18" s="63">
        <v>8</v>
      </c>
      <c r="O18" s="91" t="s">
        <v>18</v>
      </c>
      <c r="P18" s="65">
        <v>9185</v>
      </c>
      <c r="Q18" s="67">
        <v>0.04816112084063047</v>
      </c>
      <c r="R18" s="65">
        <v>6564</v>
      </c>
      <c r="S18" s="67">
        <v>0.03465735993706342</v>
      </c>
      <c r="T18" s="109">
        <v>0.39929920780012185</v>
      </c>
      <c r="U18" s="95">
        <v>3</v>
      </c>
    </row>
    <row r="19" spans="1:21" ht="14.25" customHeight="1">
      <c r="A19" s="63">
        <v>9</v>
      </c>
      <c r="B19" s="91" t="s">
        <v>24</v>
      </c>
      <c r="C19" s="65">
        <v>1579</v>
      </c>
      <c r="D19" s="67">
        <v>0.04835992772043735</v>
      </c>
      <c r="E19" s="65">
        <v>1345</v>
      </c>
      <c r="F19" s="67">
        <v>0.039321736588218095</v>
      </c>
      <c r="G19" s="106">
        <v>0.17397769516728623</v>
      </c>
      <c r="H19" s="93">
        <v>0</v>
      </c>
      <c r="I19" s="65">
        <v>1338</v>
      </c>
      <c r="J19" s="66">
        <v>0.18011958146487284</v>
      </c>
      <c r="K19" s="95">
        <v>1</v>
      </c>
      <c r="L19" s="14"/>
      <c r="M19" s="14"/>
      <c r="N19" s="63">
        <v>9</v>
      </c>
      <c r="O19" s="91" t="s">
        <v>34</v>
      </c>
      <c r="P19" s="65">
        <v>8613</v>
      </c>
      <c r="Q19" s="67">
        <v>0.04516186541103433</v>
      </c>
      <c r="R19" s="65">
        <v>8124</v>
      </c>
      <c r="S19" s="67">
        <v>0.04289402683252638</v>
      </c>
      <c r="T19" s="109">
        <v>0.06019202363367793</v>
      </c>
      <c r="U19" s="95">
        <v>-2</v>
      </c>
    </row>
    <row r="20" spans="1:21" ht="14.25" customHeight="1">
      <c r="A20" s="71">
        <v>10</v>
      </c>
      <c r="B20" s="96" t="s">
        <v>34</v>
      </c>
      <c r="C20" s="73">
        <v>1416</v>
      </c>
      <c r="D20" s="75">
        <v>0.04336773758843527</v>
      </c>
      <c r="E20" s="73">
        <v>1578</v>
      </c>
      <c r="F20" s="75">
        <v>0.04613360619792428</v>
      </c>
      <c r="G20" s="107">
        <v>-0.1026615969581749</v>
      </c>
      <c r="H20" s="98">
        <v>-3</v>
      </c>
      <c r="I20" s="73">
        <v>1558</v>
      </c>
      <c r="J20" s="74">
        <v>-0.09114249037227218</v>
      </c>
      <c r="K20" s="100">
        <v>-2</v>
      </c>
      <c r="L20" s="14"/>
      <c r="M20" s="14"/>
      <c r="N20" s="71">
        <v>10</v>
      </c>
      <c r="O20" s="96" t="s">
        <v>24</v>
      </c>
      <c r="P20" s="73">
        <v>7997</v>
      </c>
      <c r="Q20" s="75">
        <v>0.04193189802531539</v>
      </c>
      <c r="R20" s="73">
        <v>7050</v>
      </c>
      <c r="S20" s="75">
        <v>0.03722339846988073</v>
      </c>
      <c r="T20" s="110">
        <v>0.13432624113475167</v>
      </c>
      <c r="U20" s="100">
        <v>-1</v>
      </c>
    </row>
    <row r="21" spans="1:21" ht="14.25" customHeight="1">
      <c r="A21" s="55">
        <v>11</v>
      </c>
      <c r="B21" s="85" t="s">
        <v>29</v>
      </c>
      <c r="C21" s="57">
        <v>1158</v>
      </c>
      <c r="D21" s="59">
        <v>0.035465988790542406</v>
      </c>
      <c r="E21" s="57">
        <v>1084</v>
      </c>
      <c r="F21" s="59">
        <v>0.03169127320567169</v>
      </c>
      <c r="G21" s="105">
        <v>0.06826568265682664</v>
      </c>
      <c r="H21" s="87">
        <v>1</v>
      </c>
      <c r="I21" s="57">
        <v>1068</v>
      </c>
      <c r="J21" s="58">
        <v>0.08426966292134841</v>
      </c>
      <c r="K21" s="89">
        <v>1</v>
      </c>
      <c r="L21" s="14"/>
      <c r="M21" s="14"/>
      <c r="N21" s="55">
        <v>11</v>
      </c>
      <c r="O21" s="85" t="s">
        <v>25</v>
      </c>
      <c r="P21" s="57">
        <v>6342</v>
      </c>
      <c r="Q21" s="59">
        <v>0.033253982402969895</v>
      </c>
      <c r="R21" s="57">
        <v>5943</v>
      </c>
      <c r="S21" s="59">
        <v>0.031378532922907966</v>
      </c>
      <c r="T21" s="108">
        <v>0.06713780918727918</v>
      </c>
      <c r="U21" s="89">
        <v>3</v>
      </c>
    </row>
    <row r="22" spans="1:21" ht="14.25" customHeight="1">
      <c r="A22" s="63">
        <v>12</v>
      </c>
      <c r="B22" s="91" t="s">
        <v>25</v>
      </c>
      <c r="C22" s="65">
        <v>1030</v>
      </c>
      <c r="D22" s="67">
        <v>0.031545741324921134</v>
      </c>
      <c r="E22" s="65">
        <v>1008</v>
      </c>
      <c r="F22" s="67">
        <v>0.02946937582224821</v>
      </c>
      <c r="G22" s="106">
        <v>0.021825396825396748</v>
      </c>
      <c r="H22" s="93">
        <v>2</v>
      </c>
      <c r="I22" s="65">
        <v>1169</v>
      </c>
      <c r="J22" s="66">
        <v>-0.1189050470487596</v>
      </c>
      <c r="K22" s="95">
        <v>-1</v>
      </c>
      <c r="L22" s="14"/>
      <c r="M22" s="14"/>
      <c r="N22" s="63">
        <v>12</v>
      </c>
      <c r="O22" s="91" t="s">
        <v>29</v>
      </c>
      <c r="P22" s="65">
        <v>6002</v>
      </c>
      <c r="Q22" s="67">
        <v>0.03147120819656659</v>
      </c>
      <c r="R22" s="65">
        <v>6160</v>
      </c>
      <c r="S22" s="67">
        <v>0.032524274407725574</v>
      </c>
      <c r="T22" s="109">
        <v>-0.0256493506493507</v>
      </c>
      <c r="U22" s="95">
        <v>0</v>
      </c>
    </row>
    <row r="23" spans="1:21" ht="14.25" customHeight="1">
      <c r="A23" s="63">
        <v>13</v>
      </c>
      <c r="B23" s="91" t="s">
        <v>35</v>
      </c>
      <c r="C23" s="65">
        <v>818</v>
      </c>
      <c r="D23" s="67">
        <v>0.02505283145998591</v>
      </c>
      <c r="E23" s="65">
        <v>1155</v>
      </c>
      <c r="F23" s="67">
        <v>0.0337669931296594</v>
      </c>
      <c r="G23" s="106">
        <v>-0.2917748917748918</v>
      </c>
      <c r="H23" s="93">
        <v>-2</v>
      </c>
      <c r="I23" s="65">
        <v>832</v>
      </c>
      <c r="J23" s="66">
        <v>-0.016826923076923128</v>
      </c>
      <c r="K23" s="95">
        <v>2</v>
      </c>
      <c r="L23" s="14"/>
      <c r="M23" s="14"/>
      <c r="N23" s="63">
        <v>13</v>
      </c>
      <c r="O23" s="91" t="s">
        <v>35</v>
      </c>
      <c r="P23" s="65">
        <v>5966</v>
      </c>
      <c r="Q23" s="67">
        <v>0.031282443868829765</v>
      </c>
      <c r="R23" s="65">
        <v>7022</v>
      </c>
      <c r="S23" s="67">
        <v>0.03707556085893652</v>
      </c>
      <c r="T23" s="109">
        <v>-0.15038450583879237</v>
      </c>
      <c r="U23" s="95">
        <v>-3</v>
      </c>
    </row>
    <row r="24" spans="1:21" ht="14.25" customHeight="1">
      <c r="A24" s="63">
        <v>14</v>
      </c>
      <c r="B24" s="91" t="s">
        <v>56</v>
      </c>
      <c r="C24" s="65">
        <v>805</v>
      </c>
      <c r="D24" s="67">
        <v>0.024654681326758753</v>
      </c>
      <c r="E24" s="65">
        <v>719</v>
      </c>
      <c r="F24" s="67">
        <v>0.02102031866686157</v>
      </c>
      <c r="G24" s="106">
        <v>0.1196105702364394</v>
      </c>
      <c r="H24" s="93">
        <v>2</v>
      </c>
      <c r="I24" s="65">
        <v>937</v>
      </c>
      <c r="J24" s="66">
        <v>-0.14087513340448243</v>
      </c>
      <c r="K24" s="95">
        <v>-1</v>
      </c>
      <c r="L24" s="14"/>
      <c r="M24" s="14"/>
      <c r="N24" s="63">
        <v>14</v>
      </c>
      <c r="O24" s="91" t="s">
        <v>36</v>
      </c>
      <c r="P24" s="65">
        <v>5322</v>
      </c>
      <c r="Q24" s="67">
        <v>0.027905659783759976</v>
      </c>
      <c r="R24" s="65">
        <v>5476</v>
      </c>
      <c r="S24" s="67">
        <v>0.028912812768945653</v>
      </c>
      <c r="T24" s="109">
        <v>-0.02812271731190652</v>
      </c>
      <c r="U24" s="95">
        <v>1</v>
      </c>
    </row>
    <row r="25" spans="1:21" ht="14.25" customHeight="1">
      <c r="A25" s="71">
        <v>15</v>
      </c>
      <c r="B25" s="96" t="s">
        <v>28</v>
      </c>
      <c r="C25" s="73">
        <v>716</v>
      </c>
      <c r="D25" s="75">
        <v>0.021928884260818963</v>
      </c>
      <c r="E25" s="73">
        <v>539</v>
      </c>
      <c r="F25" s="75">
        <v>0.01575793012717439</v>
      </c>
      <c r="G25" s="107">
        <v>0.3283858998144713</v>
      </c>
      <c r="H25" s="98">
        <v>4</v>
      </c>
      <c r="I25" s="73">
        <v>652</v>
      </c>
      <c r="J25" s="74">
        <v>0.09815950920245409</v>
      </c>
      <c r="K25" s="100">
        <v>3</v>
      </c>
      <c r="L25" s="14"/>
      <c r="M25" s="14"/>
      <c r="N25" s="71">
        <v>15</v>
      </c>
      <c r="O25" s="96" t="s">
        <v>56</v>
      </c>
      <c r="P25" s="73">
        <v>4069</v>
      </c>
      <c r="Q25" s="75">
        <v>0.02133561248780897</v>
      </c>
      <c r="R25" s="73">
        <v>4746</v>
      </c>
      <c r="S25" s="75">
        <v>0.02505847505504311</v>
      </c>
      <c r="T25" s="110">
        <v>-0.14264643910661612</v>
      </c>
      <c r="U25" s="100">
        <v>1</v>
      </c>
    </row>
    <row r="26" spans="1:21" ht="14.25" customHeight="1">
      <c r="A26" s="55">
        <v>16</v>
      </c>
      <c r="B26" s="85" t="s">
        <v>30</v>
      </c>
      <c r="C26" s="57">
        <v>687</v>
      </c>
      <c r="D26" s="59">
        <v>0.021040703194389145</v>
      </c>
      <c r="E26" s="57">
        <v>710</v>
      </c>
      <c r="F26" s="59">
        <v>0.020757199239877212</v>
      </c>
      <c r="G26" s="105">
        <v>-0.032394366197183055</v>
      </c>
      <c r="H26" s="87">
        <v>1</v>
      </c>
      <c r="I26" s="57">
        <v>897</v>
      </c>
      <c r="J26" s="58">
        <v>-0.2341137123745819</v>
      </c>
      <c r="K26" s="89">
        <v>-2</v>
      </c>
      <c r="L26" s="14"/>
      <c r="M26" s="14"/>
      <c r="N26" s="55">
        <v>16</v>
      </c>
      <c r="O26" s="85" t="s">
        <v>30</v>
      </c>
      <c r="P26" s="57">
        <v>3933</v>
      </c>
      <c r="Q26" s="59">
        <v>0.020622502805247647</v>
      </c>
      <c r="R26" s="57">
        <v>3207</v>
      </c>
      <c r="S26" s="59">
        <v>0.016932686367788295</v>
      </c>
      <c r="T26" s="108">
        <v>0.22637979420018706</v>
      </c>
      <c r="U26" s="89">
        <v>3</v>
      </c>
    </row>
    <row r="27" spans="1:21" ht="14.25" customHeight="1">
      <c r="A27" s="63">
        <v>17</v>
      </c>
      <c r="B27" s="91" t="s">
        <v>27</v>
      </c>
      <c r="C27" s="65">
        <v>670</v>
      </c>
      <c r="D27" s="67">
        <v>0.020520045327861322</v>
      </c>
      <c r="E27" s="65">
        <v>1033</v>
      </c>
      <c r="F27" s="67">
        <v>0.030200263119426984</v>
      </c>
      <c r="G27" s="106">
        <v>-0.35140367860600197</v>
      </c>
      <c r="H27" s="93">
        <v>-4</v>
      </c>
      <c r="I27" s="65">
        <v>615</v>
      </c>
      <c r="J27" s="66">
        <v>0.08943089430894302</v>
      </c>
      <c r="K27" s="95">
        <v>2</v>
      </c>
      <c r="L27" s="14"/>
      <c r="M27" s="14"/>
      <c r="N27" s="63">
        <v>17</v>
      </c>
      <c r="O27" s="91" t="s">
        <v>50</v>
      </c>
      <c r="P27" s="65">
        <v>3886</v>
      </c>
      <c r="Q27" s="67">
        <v>0.020376060488480133</v>
      </c>
      <c r="R27" s="65">
        <v>3362</v>
      </c>
      <c r="S27" s="67">
        <v>0.017751073142658013</v>
      </c>
      <c r="T27" s="109">
        <v>0.15585960737656146</v>
      </c>
      <c r="U27" s="95">
        <v>1</v>
      </c>
    </row>
    <row r="28" spans="1:21" ht="14.25" customHeight="1">
      <c r="A28" s="63">
        <v>18</v>
      </c>
      <c r="B28" s="91" t="s">
        <v>50</v>
      </c>
      <c r="C28" s="65">
        <v>623</v>
      </c>
      <c r="D28" s="67">
        <v>0.019080579461578512</v>
      </c>
      <c r="E28" s="65">
        <v>624</v>
      </c>
      <c r="F28" s="67">
        <v>0.018242946937582223</v>
      </c>
      <c r="G28" s="106">
        <v>-0.0016025641025640969</v>
      </c>
      <c r="H28" s="93">
        <v>0</v>
      </c>
      <c r="I28" s="65">
        <v>799</v>
      </c>
      <c r="J28" s="66">
        <v>-0.22027534418022532</v>
      </c>
      <c r="K28" s="95">
        <v>-2</v>
      </c>
      <c r="L28" s="14"/>
      <c r="M28" s="14"/>
      <c r="N28" s="63">
        <v>18</v>
      </c>
      <c r="O28" s="91" t="s">
        <v>27</v>
      </c>
      <c r="P28" s="65">
        <v>3740</v>
      </c>
      <c r="Q28" s="67">
        <v>0.01961051627043636</v>
      </c>
      <c r="R28" s="65">
        <v>6039</v>
      </c>
      <c r="S28" s="67">
        <v>0.03188540473185953</v>
      </c>
      <c r="T28" s="109">
        <v>-0.38069216757741353</v>
      </c>
      <c r="U28" s="95">
        <v>-5</v>
      </c>
    </row>
    <row r="29" spans="1:21" ht="14.25" customHeight="1">
      <c r="A29" s="63">
        <v>19</v>
      </c>
      <c r="B29" s="91" t="s">
        <v>36</v>
      </c>
      <c r="C29" s="65">
        <v>612</v>
      </c>
      <c r="D29" s="67">
        <v>0.018743683195001686</v>
      </c>
      <c r="E29" s="65">
        <v>968</v>
      </c>
      <c r="F29" s="67">
        <v>0.02829995614676217</v>
      </c>
      <c r="G29" s="106">
        <v>-0.3677685950413223</v>
      </c>
      <c r="H29" s="93">
        <v>-4</v>
      </c>
      <c r="I29" s="65">
        <v>713</v>
      </c>
      <c r="J29" s="66">
        <v>-0.14165497896213186</v>
      </c>
      <c r="K29" s="95">
        <v>-2</v>
      </c>
      <c r="N29" s="63">
        <v>19</v>
      </c>
      <c r="O29" s="91" t="s">
        <v>28</v>
      </c>
      <c r="P29" s="65">
        <v>3611</v>
      </c>
      <c r="Q29" s="67">
        <v>0.018934110762712755</v>
      </c>
      <c r="R29" s="65">
        <v>3940</v>
      </c>
      <c r="S29" s="67">
        <v>0.020802863825720577</v>
      </c>
      <c r="T29" s="109">
        <v>-0.083502538071066</v>
      </c>
      <c r="U29" s="95">
        <v>-2</v>
      </c>
    </row>
    <row r="30" spans="1:21" ht="14.25" customHeight="1">
      <c r="A30" s="71">
        <v>20</v>
      </c>
      <c r="B30" s="96" t="s">
        <v>33</v>
      </c>
      <c r="C30" s="73">
        <v>400</v>
      </c>
      <c r="D30" s="75">
        <v>0.01225077333006646</v>
      </c>
      <c r="E30" s="73">
        <v>373</v>
      </c>
      <c r="F30" s="75">
        <v>0.010904838473907323</v>
      </c>
      <c r="G30" s="107">
        <v>0.07238605898123329</v>
      </c>
      <c r="H30" s="98">
        <v>0</v>
      </c>
      <c r="I30" s="73">
        <v>412</v>
      </c>
      <c r="J30" s="74">
        <v>-0.029126213592232997</v>
      </c>
      <c r="K30" s="100">
        <v>0</v>
      </c>
      <c r="N30" s="71">
        <v>20</v>
      </c>
      <c r="O30" s="96" t="s">
        <v>33</v>
      </c>
      <c r="P30" s="73">
        <v>1990</v>
      </c>
      <c r="Q30" s="75">
        <v>0.010434472561007583</v>
      </c>
      <c r="R30" s="73">
        <v>1860</v>
      </c>
      <c r="S30" s="75">
        <v>0.009820641298436617</v>
      </c>
      <c r="T30" s="110">
        <v>0.06989247311827951</v>
      </c>
      <c r="U30" s="100">
        <v>0</v>
      </c>
    </row>
    <row r="31" spans="1:21" ht="14.25" customHeight="1">
      <c r="A31" s="163" t="s">
        <v>53</v>
      </c>
      <c r="B31" s="164"/>
      <c r="C31" s="3">
        <f>SUM(C11:C30)</f>
        <v>30832</v>
      </c>
      <c r="D31" s="6">
        <f>C31/C33</f>
        <v>0.9442896082815228</v>
      </c>
      <c r="E31" s="3">
        <f>SUM(E11:E30)</f>
        <v>32314</v>
      </c>
      <c r="F31" s="6">
        <f>E31/E33</f>
        <v>0.9447156848413975</v>
      </c>
      <c r="G31" s="17">
        <f>C31/E31-1</f>
        <v>-0.045862474469270276</v>
      </c>
      <c r="H31" s="17"/>
      <c r="I31" s="3">
        <f>SUM(I11:I30)</f>
        <v>32057</v>
      </c>
      <c r="J31" s="18">
        <f>C31/I31-1</f>
        <v>-0.03821318276819419</v>
      </c>
      <c r="K31" s="19"/>
      <c r="N31" s="163" t="s">
        <v>53</v>
      </c>
      <c r="O31" s="164"/>
      <c r="P31" s="3">
        <f>SUM(P11:P30)</f>
        <v>179562</v>
      </c>
      <c r="Q31" s="6">
        <f>P31/P33</f>
        <v>0.9415250060299716</v>
      </c>
      <c r="R31" s="3">
        <f>SUM(R11:R30)</f>
        <v>178475</v>
      </c>
      <c r="S31" s="6">
        <f>R31/R33</f>
        <v>0.942332771902406</v>
      </c>
      <c r="T31" s="17">
        <f>P31/R31-1</f>
        <v>0.006090488863986554</v>
      </c>
      <c r="U31" s="27"/>
    </row>
    <row r="32" spans="1:21" ht="14.25" customHeight="1">
      <c r="A32" s="163" t="s">
        <v>12</v>
      </c>
      <c r="B32" s="164"/>
      <c r="C32" s="3">
        <f>C33-SUM(C11:C30)</f>
        <v>1819</v>
      </c>
      <c r="D32" s="6">
        <f>C32/C33</f>
        <v>0.05571039171847723</v>
      </c>
      <c r="E32" s="3">
        <f>E33-SUM(E11:E30)</f>
        <v>1891</v>
      </c>
      <c r="F32" s="6">
        <f>E32/E33</f>
        <v>0.05528431515860254</v>
      </c>
      <c r="G32" s="17">
        <f>C32/E32-1</f>
        <v>-0.03807509254362773</v>
      </c>
      <c r="H32" s="17"/>
      <c r="I32" s="3">
        <f>I33-SUM(I11:I30)</f>
        <v>1768</v>
      </c>
      <c r="J32" s="18">
        <f>C32/I32-1</f>
        <v>0.028846153846153744</v>
      </c>
      <c r="K32" s="19"/>
      <c r="N32" s="163" t="s">
        <v>12</v>
      </c>
      <c r="O32" s="164"/>
      <c r="P32" s="3">
        <f>P33-SUM(P11:P30)</f>
        <v>11152</v>
      </c>
      <c r="Q32" s="6">
        <f>P32/P33</f>
        <v>0.05847499397002842</v>
      </c>
      <c r="R32" s="3">
        <f>R33-SUM(R11:R30)</f>
        <v>10922</v>
      </c>
      <c r="S32" s="6">
        <f>R32/R33</f>
        <v>0.05766722809759394</v>
      </c>
      <c r="T32" s="17">
        <f>P32/R32-1</f>
        <v>0.021058414209851772</v>
      </c>
      <c r="U32" s="28"/>
    </row>
    <row r="33" spans="1:21" ht="14.25" customHeight="1">
      <c r="A33" s="155" t="s">
        <v>38</v>
      </c>
      <c r="B33" s="156"/>
      <c r="C33" s="24">
        <v>32651</v>
      </c>
      <c r="D33" s="103">
        <v>1</v>
      </c>
      <c r="E33" s="24">
        <v>34205</v>
      </c>
      <c r="F33" s="103">
        <v>0.999210641719047</v>
      </c>
      <c r="G33" s="20">
        <v>-0.0454319543926327</v>
      </c>
      <c r="H33" s="20"/>
      <c r="I33" s="24">
        <v>33825</v>
      </c>
      <c r="J33" s="49">
        <v>-0.03470805617147077</v>
      </c>
      <c r="K33" s="104"/>
      <c r="L33" s="14"/>
      <c r="M33" s="14"/>
      <c r="N33" s="155" t="s">
        <v>38</v>
      </c>
      <c r="O33" s="156"/>
      <c r="P33" s="24">
        <v>190714</v>
      </c>
      <c r="Q33" s="103">
        <v>1</v>
      </c>
      <c r="R33" s="24">
        <v>189397</v>
      </c>
      <c r="S33" s="103">
        <v>1</v>
      </c>
      <c r="T33" s="29">
        <v>0.006953647629054371</v>
      </c>
      <c r="U33" s="104"/>
    </row>
    <row r="34" spans="1:14" ht="14.25" customHeight="1">
      <c r="A34" t="s">
        <v>110</v>
      </c>
      <c r="N34" t="s">
        <v>110</v>
      </c>
    </row>
    <row r="35" spans="1:14" ht="15">
      <c r="A35" s="9" t="s">
        <v>112</v>
      </c>
      <c r="N35" s="9" t="s">
        <v>112</v>
      </c>
    </row>
    <row r="39" spans="1:21" ht="15">
      <c r="A39" s="158" t="s">
        <v>142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4"/>
      <c r="M39" s="21"/>
      <c r="N39" s="158" t="s">
        <v>100</v>
      </c>
      <c r="O39" s="158"/>
      <c r="P39" s="158"/>
      <c r="Q39" s="158"/>
      <c r="R39" s="158"/>
      <c r="S39" s="158"/>
      <c r="T39" s="158"/>
      <c r="U39" s="158"/>
    </row>
    <row r="40" spans="1:21" ht="15">
      <c r="A40" s="159" t="s">
        <v>143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4"/>
      <c r="M40" s="21"/>
      <c r="N40" s="159" t="s">
        <v>101</v>
      </c>
      <c r="O40" s="159"/>
      <c r="P40" s="159"/>
      <c r="Q40" s="159"/>
      <c r="R40" s="159"/>
      <c r="S40" s="159"/>
      <c r="T40" s="159"/>
      <c r="U40" s="159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1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48" t="s">
        <v>0</v>
      </c>
      <c r="B42" s="148" t="s">
        <v>52</v>
      </c>
      <c r="C42" s="145" t="s">
        <v>129</v>
      </c>
      <c r="D42" s="146"/>
      <c r="E42" s="146"/>
      <c r="F42" s="146"/>
      <c r="G42" s="146"/>
      <c r="H42" s="147"/>
      <c r="I42" s="145" t="s">
        <v>119</v>
      </c>
      <c r="J42" s="146"/>
      <c r="K42" s="147"/>
      <c r="L42" s="14"/>
      <c r="M42" s="14"/>
      <c r="N42" s="148" t="s">
        <v>0</v>
      </c>
      <c r="O42" s="148" t="s">
        <v>52</v>
      </c>
      <c r="P42" s="145" t="s">
        <v>130</v>
      </c>
      <c r="Q42" s="146"/>
      <c r="R42" s="146"/>
      <c r="S42" s="146"/>
      <c r="T42" s="146"/>
      <c r="U42" s="147"/>
    </row>
    <row r="43" spans="1:21" ht="15">
      <c r="A43" s="149"/>
      <c r="B43" s="149"/>
      <c r="C43" s="172" t="s">
        <v>131</v>
      </c>
      <c r="D43" s="173"/>
      <c r="E43" s="173"/>
      <c r="F43" s="173"/>
      <c r="G43" s="173"/>
      <c r="H43" s="174"/>
      <c r="I43" s="126" t="s">
        <v>120</v>
      </c>
      <c r="J43" s="127"/>
      <c r="K43" s="128"/>
      <c r="L43" s="14"/>
      <c r="M43" s="14"/>
      <c r="N43" s="149"/>
      <c r="O43" s="149"/>
      <c r="P43" s="126" t="s">
        <v>132</v>
      </c>
      <c r="Q43" s="127"/>
      <c r="R43" s="127"/>
      <c r="S43" s="127"/>
      <c r="T43" s="127"/>
      <c r="U43" s="128"/>
    </row>
    <row r="44" spans="1:21" ht="15" customHeight="1">
      <c r="A44" s="149"/>
      <c r="B44" s="149"/>
      <c r="C44" s="129">
        <v>2019</v>
      </c>
      <c r="D44" s="130"/>
      <c r="E44" s="133">
        <v>2018</v>
      </c>
      <c r="F44" s="130"/>
      <c r="G44" s="143" t="s">
        <v>5</v>
      </c>
      <c r="H44" s="152" t="s">
        <v>61</v>
      </c>
      <c r="I44" s="157">
        <v>2019</v>
      </c>
      <c r="J44" s="151" t="s">
        <v>133</v>
      </c>
      <c r="K44" s="152" t="s">
        <v>137</v>
      </c>
      <c r="L44" s="14"/>
      <c r="M44" s="14"/>
      <c r="N44" s="149"/>
      <c r="O44" s="149"/>
      <c r="P44" s="129">
        <v>2019</v>
      </c>
      <c r="Q44" s="130"/>
      <c r="R44" s="129">
        <v>2018</v>
      </c>
      <c r="S44" s="130"/>
      <c r="T44" s="143" t="s">
        <v>5</v>
      </c>
      <c r="U44" s="168" t="s">
        <v>67</v>
      </c>
    </row>
    <row r="45" spans="1:21" ht="15" customHeight="1">
      <c r="A45" s="135" t="s">
        <v>6</v>
      </c>
      <c r="B45" s="135" t="s">
        <v>52</v>
      </c>
      <c r="C45" s="131"/>
      <c r="D45" s="132"/>
      <c r="E45" s="134"/>
      <c r="F45" s="132"/>
      <c r="G45" s="144"/>
      <c r="H45" s="151"/>
      <c r="I45" s="157"/>
      <c r="J45" s="151"/>
      <c r="K45" s="151"/>
      <c r="L45" s="14"/>
      <c r="M45" s="14"/>
      <c r="N45" s="135" t="s">
        <v>6</v>
      </c>
      <c r="O45" s="135" t="s">
        <v>52</v>
      </c>
      <c r="P45" s="131"/>
      <c r="Q45" s="132"/>
      <c r="R45" s="131"/>
      <c r="S45" s="132"/>
      <c r="T45" s="144"/>
      <c r="U45" s="169"/>
    </row>
    <row r="46" spans="1:21" ht="15" customHeight="1">
      <c r="A46" s="135"/>
      <c r="B46" s="135"/>
      <c r="C46" s="114" t="s">
        <v>8</v>
      </c>
      <c r="D46" s="83" t="s">
        <v>2</v>
      </c>
      <c r="E46" s="114" t="s">
        <v>8</v>
      </c>
      <c r="F46" s="83" t="s">
        <v>2</v>
      </c>
      <c r="G46" s="137" t="s">
        <v>9</v>
      </c>
      <c r="H46" s="137" t="s">
        <v>62</v>
      </c>
      <c r="I46" s="84" t="s">
        <v>8</v>
      </c>
      <c r="J46" s="153" t="s">
        <v>134</v>
      </c>
      <c r="K46" s="153" t="s">
        <v>138</v>
      </c>
      <c r="L46" s="14"/>
      <c r="M46" s="14"/>
      <c r="N46" s="135"/>
      <c r="O46" s="135"/>
      <c r="P46" s="114" t="s">
        <v>8</v>
      </c>
      <c r="Q46" s="83" t="s">
        <v>2</v>
      </c>
      <c r="R46" s="114" t="s">
        <v>8</v>
      </c>
      <c r="S46" s="83" t="s">
        <v>2</v>
      </c>
      <c r="T46" s="137" t="s">
        <v>9</v>
      </c>
      <c r="U46" s="170" t="s">
        <v>68</v>
      </c>
    </row>
    <row r="47" spans="1:21" ht="15" customHeight="1">
      <c r="A47" s="136"/>
      <c r="B47" s="136"/>
      <c r="C47" s="118" t="s">
        <v>10</v>
      </c>
      <c r="D47" s="46" t="s">
        <v>11</v>
      </c>
      <c r="E47" s="118" t="s">
        <v>10</v>
      </c>
      <c r="F47" s="46" t="s">
        <v>11</v>
      </c>
      <c r="G47" s="150"/>
      <c r="H47" s="150"/>
      <c r="I47" s="118" t="s">
        <v>10</v>
      </c>
      <c r="J47" s="154"/>
      <c r="K47" s="154"/>
      <c r="L47" s="14"/>
      <c r="M47" s="14"/>
      <c r="N47" s="136"/>
      <c r="O47" s="136"/>
      <c r="P47" s="118" t="s">
        <v>10</v>
      </c>
      <c r="Q47" s="46" t="s">
        <v>11</v>
      </c>
      <c r="R47" s="118" t="s">
        <v>10</v>
      </c>
      <c r="S47" s="46" t="s">
        <v>11</v>
      </c>
      <c r="T47" s="138"/>
      <c r="U47" s="171"/>
    </row>
    <row r="48" spans="1:21" ht="15">
      <c r="A48" s="55">
        <v>1</v>
      </c>
      <c r="B48" s="85" t="s">
        <v>64</v>
      </c>
      <c r="C48" s="57">
        <v>1457</v>
      </c>
      <c r="D48" s="62">
        <v>0.04462344185476708</v>
      </c>
      <c r="E48" s="57">
        <v>640</v>
      </c>
      <c r="F48" s="62">
        <v>0.01871071480777664</v>
      </c>
      <c r="G48" s="86">
        <v>1.2765624999999998</v>
      </c>
      <c r="H48" s="87">
        <v>7</v>
      </c>
      <c r="I48" s="57">
        <v>1397</v>
      </c>
      <c r="J48" s="88">
        <v>0.04294917680744459</v>
      </c>
      <c r="K48" s="89">
        <v>1</v>
      </c>
      <c r="L48" s="14"/>
      <c r="M48" s="14"/>
      <c r="N48" s="55">
        <v>1</v>
      </c>
      <c r="O48" s="85" t="s">
        <v>39</v>
      </c>
      <c r="P48" s="57">
        <v>8281</v>
      </c>
      <c r="Q48" s="62">
        <v>0.04342103883301698</v>
      </c>
      <c r="R48" s="57">
        <v>8406</v>
      </c>
      <c r="S48" s="62">
        <v>0.044382962771321616</v>
      </c>
      <c r="T48" s="60">
        <v>-0.014870330716155178</v>
      </c>
      <c r="U48" s="89">
        <v>0</v>
      </c>
    </row>
    <row r="49" spans="1:21" ht="15">
      <c r="A49" s="90">
        <v>2</v>
      </c>
      <c r="B49" s="91" t="s">
        <v>39</v>
      </c>
      <c r="C49" s="65">
        <v>1338</v>
      </c>
      <c r="D49" s="70">
        <v>0.04097883678907231</v>
      </c>
      <c r="E49" s="65">
        <v>1649</v>
      </c>
      <c r="F49" s="70">
        <v>0.048209326121912</v>
      </c>
      <c r="G49" s="92">
        <v>-0.18859915100060642</v>
      </c>
      <c r="H49" s="93">
        <v>-1</v>
      </c>
      <c r="I49" s="65">
        <v>1487</v>
      </c>
      <c r="J49" s="94">
        <v>-0.10020174848688634</v>
      </c>
      <c r="K49" s="95">
        <v>-1</v>
      </c>
      <c r="L49" s="14"/>
      <c r="M49" s="14"/>
      <c r="N49" s="90">
        <v>2</v>
      </c>
      <c r="O49" s="91" t="s">
        <v>42</v>
      </c>
      <c r="P49" s="65">
        <v>6136</v>
      </c>
      <c r="Q49" s="70">
        <v>0.03217383097203142</v>
      </c>
      <c r="R49" s="65">
        <v>6696</v>
      </c>
      <c r="S49" s="70">
        <v>0.03535430867437182</v>
      </c>
      <c r="T49" s="68">
        <v>-0.08363201911589013</v>
      </c>
      <c r="U49" s="95">
        <v>0</v>
      </c>
    </row>
    <row r="50" spans="1:21" ht="15">
      <c r="A50" s="90">
        <v>3</v>
      </c>
      <c r="B50" s="91" t="s">
        <v>47</v>
      </c>
      <c r="C50" s="65">
        <v>931</v>
      </c>
      <c r="D50" s="70">
        <v>0.028513674925729687</v>
      </c>
      <c r="E50" s="65">
        <v>616</v>
      </c>
      <c r="F50" s="70">
        <v>0.018009063002485018</v>
      </c>
      <c r="G50" s="92">
        <v>0.5113636363636365</v>
      </c>
      <c r="H50" s="93">
        <v>7</v>
      </c>
      <c r="I50" s="65">
        <v>698</v>
      </c>
      <c r="J50" s="94">
        <v>0.3338108882521491</v>
      </c>
      <c r="K50" s="95">
        <v>3</v>
      </c>
      <c r="L50" s="14"/>
      <c r="M50" s="14"/>
      <c r="N50" s="90">
        <v>3</v>
      </c>
      <c r="O50" s="91" t="s">
        <v>44</v>
      </c>
      <c r="P50" s="65">
        <v>5888</v>
      </c>
      <c r="Q50" s="70">
        <v>0.030873454492066656</v>
      </c>
      <c r="R50" s="65">
        <v>5808</v>
      </c>
      <c r="S50" s="70">
        <v>0.030665744441569824</v>
      </c>
      <c r="T50" s="68">
        <v>0.01377410468319562</v>
      </c>
      <c r="U50" s="95">
        <v>0</v>
      </c>
    </row>
    <row r="51" spans="1:21" ht="15">
      <c r="A51" s="90">
        <v>4</v>
      </c>
      <c r="B51" s="91" t="s">
        <v>42</v>
      </c>
      <c r="C51" s="65">
        <v>888</v>
      </c>
      <c r="D51" s="70">
        <v>0.02719671679274754</v>
      </c>
      <c r="E51" s="65">
        <v>1205</v>
      </c>
      <c r="F51" s="70">
        <v>0.03522876772401696</v>
      </c>
      <c r="G51" s="92">
        <v>-0.2630705394190871</v>
      </c>
      <c r="H51" s="93">
        <v>-2</v>
      </c>
      <c r="I51" s="65">
        <v>1127</v>
      </c>
      <c r="J51" s="94">
        <v>-0.21206743566992015</v>
      </c>
      <c r="K51" s="95">
        <v>0</v>
      </c>
      <c r="L51" s="14"/>
      <c r="M51" s="14"/>
      <c r="N51" s="90">
        <v>4</v>
      </c>
      <c r="O51" s="91" t="s">
        <v>64</v>
      </c>
      <c r="P51" s="65">
        <v>5411</v>
      </c>
      <c r="Q51" s="70">
        <v>0.028372327149553782</v>
      </c>
      <c r="R51" s="65">
        <v>2724</v>
      </c>
      <c r="S51" s="70">
        <v>0.014382487579000723</v>
      </c>
      <c r="T51" s="68">
        <v>0.986417033773862</v>
      </c>
      <c r="U51" s="95">
        <v>10</v>
      </c>
    </row>
    <row r="52" spans="1:21" ht="15">
      <c r="A52" s="90">
        <v>5</v>
      </c>
      <c r="B52" s="96" t="s">
        <v>41</v>
      </c>
      <c r="C52" s="73">
        <v>769</v>
      </c>
      <c r="D52" s="78">
        <v>0.02355211172705277</v>
      </c>
      <c r="E52" s="73">
        <v>1146</v>
      </c>
      <c r="F52" s="78">
        <v>0.03350387370267505</v>
      </c>
      <c r="G52" s="97">
        <v>-0.3289703315881326</v>
      </c>
      <c r="H52" s="98">
        <v>-2</v>
      </c>
      <c r="I52" s="73">
        <v>1048</v>
      </c>
      <c r="J52" s="99">
        <v>-0.2662213740458015</v>
      </c>
      <c r="K52" s="100">
        <v>0</v>
      </c>
      <c r="L52" s="14"/>
      <c r="M52" s="14"/>
      <c r="N52" s="90">
        <v>5</v>
      </c>
      <c r="O52" s="96" t="s">
        <v>41</v>
      </c>
      <c r="P52" s="73">
        <v>5272</v>
      </c>
      <c r="Q52" s="78">
        <v>0.027643487106347724</v>
      </c>
      <c r="R52" s="73">
        <v>5489</v>
      </c>
      <c r="S52" s="78">
        <v>0.02898145165974118</v>
      </c>
      <c r="T52" s="76">
        <v>-0.039533612679905294</v>
      </c>
      <c r="U52" s="100">
        <v>0</v>
      </c>
    </row>
    <row r="53" spans="1:21" ht="15">
      <c r="A53" s="101">
        <v>6</v>
      </c>
      <c r="B53" s="85" t="s">
        <v>44</v>
      </c>
      <c r="C53" s="57">
        <v>667</v>
      </c>
      <c r="D53" s="62">
        <v>0.020428164527885824</v>
      </c>
      <c r="E53" s="57">
        <v>900</v>
      </c>
      <c r="F53" s="62">
        <v>0.0263119426984359</v>
      </c>
      <c r="G53" s="86">
        <v>-0.25888888888888884</v>
      </c>
      <c r="H53" s="87">
        <v>-2</v>
      </c>
      <c r="I53" s="57">
        <v>1153</v>
      </c>
      <c r="J53" s="88">
        <v>-0.4215091066782307</v>
      </c>
      <c r="K53" s="89">
        <v>-3</v>
      </c>
      <c r="L53" s="14"/>
      <c r="M53" s="14"/>
      <c r="N53" s="101">
        <v>6</v>
      </c>
      <c r="O53" s="85" t="s">
        <v>40</v>
      </c>
      <c r="P53" s="57">
        <v>3937</v>
      </c>
      <c r="Q53" s="62">
        <v>0.020643476619440628</v>
      </c>
      <c r="R53" s="57">
        <v>5801</v>
      </c>
      <c r="S53" s="62">
        <v>0.03062878503883377</v>
      </c>
      <c r="T53" s="60">
        <v>-0.3213239096707464</v>
      </c>
      <c r="U53" s="89">
        <v>-2</v>
      </c>
    </row>
    <row r="54" spans="1:21" ht="15">
      <c r="A54" s="90">
        <v>7</v>
      </c>
      <c r="B54" s="91" t="s">
        <v>45</v>
      </c>
      <c r="C54" s="65">
        <v>638</v>
      </c>
      <c r="D54" s="70">
        <v>0.019539983461456006</v>
      </c>
      <c r="E54" s="65">
        <v>489</v>
      </c>
      <c r="F54" s="70">
        <v>0.014296155532816839</v>
      </c>
      <c r="G54" s="92">
        <v>0.30470347648261753</v>
      </c>
      <c r="H54" s="93">
        <v>8</v>
      </c>
      <c r="I54" s="65">
        <v>528</v>
      </c>
      <c r="J54" s="94">
        <v>0.20833333333333326</v>
      </c>
      <c r="K54" s="95">
        <v>4</v>
      </c>
      <c r="L54" s="14"/>
      <c r="M54" s="14"/>
      <c r="N54" s="90">
        <v>7</v>
      </c>
      <c r="O54" s="91" t="s">
        <v>47</v>
      </c>
      <c r="P54" s="65">
        <v>3835</v>
      </c>
      <c r="Q54" s="70">
        <v>0.020108644357519637</v>
      </c>
      <c r="R54" s="65">
        <v>3433</v>
      </c>
      <c r="S54" s="70">
        <v>0.018125947084695112</v>
      </c>
      <c r="T54" s="68">
        <v>0.11709874745120885</v>
      </c>
      <c r="U54" s="95">
        <v>3</v>
      </c>
    </row>
    <row r="55" spans="1:21" ht="15">
      <c r="A55" s="90">
        <v>8</v>
      </c>
      <c r="B55" s="91" t="s">
        <v>102</v>
      </c>
      <c r="C55" s="65">
        <v>576</v>
      </c>
      <c r="D55" s="70">
        <v>0.0176411135952957</v>
      </c>
      <c r="E55" s="65">
        <v>250</v>
      </c>
      <c r="F55" s="70">
        <v>0.00730887297178775</v>
      </c>
      <c r="G55" s="92">
        <v>1.3039999999999998</v>
      </c>
      <c r="H55" s="93">
        <v>29</v>
      </c>
      <c r="I55" s="65">
        <v>457</v>
      </c>
      <c r="J55" s="94">
        <v>0.26039387308533923</v>
      </c>
      <c r="K55" s="95">
        <v>7</v>
      </c>
      <c r="L55" s="14"/>
      <c r="M55" s="14"/>
      <c r="N55" s="90">
        <v>8</v>
      </c>
      <c r="O55" s="91" t="s">
        <v>46</v>
      </c>
      <c r="P55" s="65">
        <v>3381</v>
      </c>
      <c r="Q55" s="70">
        <v>0.0177281164466164</v>
      </c>
      <c r="R55" s="65">
        <v>3690</v>
      </c>
      <c r="S55" s="70">
        <v>0.01948288515657587</v>
      </c>
      <c r="T55" s="68">
        <v>-0.08373983739837398</v>
      </c>
      <c r="U55" s="95">
        <v>0</v>
      </c>
    </row>
    <row r="56" spans="1:21" ht="15">
      <c r="A56" s="90">
        <v>9</v>
      </c>
      <c r="B56" s="91" t="s">
        <v>117</v>
      </c>
      <c r="C56" s="65">
        <v>573</v>
      </c>
      <c r="D56" s="70">
        <v>0.017549232795320203</v>
      </c>
      <c r="E56" s="65">
        <v>225</v>
      </c>
      <c r="F56" s="70">
        <v>0.006577985674608975</v>
      </c>
      <c r="G56" s="92">
        <v>1.5466666666666669</v>
      </c>
      <c r="H56" s="93">
        <v>32</v>
      </c>
      <c r="I56" s="65">
        <v>578</v>
      </c>
      <c r="J56" s="94">
        <v>-0.00865051903114189</v>
      </c>
      <c r="K56" s="95">
        <v>-1</v>
      </c>
      <c r="L56" s="14"/>
      <c r="M56" s="14"/>
      <c r="N56" s="90">
        <v>9</v>
      </c>
      <c r="O56" s="91" t="s">
        <v>43</v>
      </c>
      <c r="P56" s="65">
        <v>3321</v>
      </c>
      <c r="Q56" s="70">
        <v>0.0174135092337217</v>
      </c>
      <c r="R56" s="65">
        <v>3873</v>
      </c>
      <c r="S56" s="70">
        <v>0.020449109542389796</v>
      </c>
      <c r="T56" s="68">
        <v>-0.1425251742835012</v>
      </c>
      <c r="U56" s="95">
        <v>-2</v>
      </c>
    </row>
    <row r="57" spans="1:21" ht="15">
      <c r="A57" s="102">
        <v>10</v>
      </c>
      <c r="B57" s="96" t="s">
        <v>46</v>
      </c>
      <c r="C57" s="73">
        <v>556</v>
      </c>
      <c r="D57" s="78">
        <v>0.01702857492879238</v>
      </c>
      <c r="E57" s="73">
        <v>446</v>
      </c>
      <c r="F57" s="78">
        <v>0.013039029381669346</v>
      </c>
      <c r="G57" s="97">
        <v>0.24663677130044848</v>
      </c>
      <c r="H57" s="98">
        <v>6</v>
      </c>
      <c r="I57" s="73">
        <v>401</v>
      </c>
      <c r="J57" s="99">
        <v>0.3865336658354115</v>
      </c>
      <c r="K57" s="100">
        <v>11</v>
      </c>
      <c r="L57" s="14"/>
      <c r="M57" s="14"/>
      <c r="N57" s="102">
        <v>10</v>
      </c>
      <c r="O57" s="96" t="s">
        <v>55</v>
      </c>
      <c r="P57" s="73">
        <v>3183</v>
      </c>
      <c r="Q57" s="78">
        <v>0.016689912644063887</v>
      </c>
      <c r="R57" s="73">
        <v>3537</v>
      </c>
      <c r="S57" s="78">
        <v>0.01867505821105931</v>
      </c>
      <c r="T57" s="76">
        <v>-0.10008481764206956</v>
      </c>
      <c r="U57" s="100">
        <v>-1</v>
      </c>
    </row>
    <row r="58" spans="1:21" ht="15">
      <c r="A58" s="101">
        <v>11</v>
      </c>
      <c r="B58" s="85" t="s">
        <v>40</v>
      </c>
      <c r="C58" s="57">
        <v>534</v>
      </c>
      <c r="D58" s="62">
        <v>0.016354782395638725</v>
      </c>
      <c r="E58" s="57">
        <v>741</v>
      </c>
      <c r="F58" s="62">
        <v>0.021663499488378892</v>
      </c>
      <c r="G58" s="86">
        <v>-0.27935222672064774</v>
      </c>
      <c r="H58" s="87">
        <v>-6</v>
      </c>
      <c r="I58" s="57">
        <v>327</v>
      </c>
      <c r="J58" s="88">
        <v>0.6330275229357798</v>
      </c>
      <c r="K58" s="89">
        <v>12</v>
      </c>
      <c r="L58" s="14"/>
      <c r="M58" s="14"/>
      <c r="N58" s="101">
        <v>11</v>
      </c>
      <c r="O58" s="85" t="s">
        <v>85</v>
      </c>
      <c r="P58" s="57">
        <v>3149</v>
      </c>
      <c r="Q58" s="62">
        <v>0.016511635223423554</v>
      </c>
      <c r="R58" s="57">
        <v>2728</v>
      </c>
      <c r="S58" s="62">
        <v>0.014403607237707039</v>
      </c>
      <c r="T58" s="60">
        <v>0.1543255131964809</v>
      </c>
      <c r="U58" s="89">
        <v>2</v>
      </c>
    </row>
    <row r="59" spans="1:21" ht="15">
      <c r="A59" s="90">
        <v>12</v>
      </c>
      <c r="B59" s="91" t="s">
        <v>139</v>
      </c>
      <c r="C59" s="65">
        <v>528</v>
      </c>
      <c r="D59" s="70">
        <v>0.01617102079568773</v>
      </c>
      <c r="E59" s="65">
        <v>419</v>
      </c>
      <c r="F59" s="70">
        <v>0.012249671100716269</v>
      </c>
      <c r="G59" s="92">
        <v>0.2601431980906921</v>
      </c>
      <c r="H59" s="93">
        <v>5</v>
      </c>
      <c r="I59" s="65">
        <v>274</v>
      </c>
      <c r="J59" s="94">
        <v>0.9270072992700731</v>
      </c>
      <c r="K59" s="95">
        <v>21</v>
      </c>
      <c r="L59" s="14"/>
      <c r="M59" s="14"/>
      <c r="N59" s="90">
        <v>12</v>
      </c>
      <c r="O59" s="91" t="s">
        <v>45</v>
      </c>
      <c r="P59" s="65">
        <v>2948</v>
      </c>
      <c r="Q59" s="70">
        <v>0.015457701060226307</v>
      </c>
      <c r="R59" s="65">
        <v>2348</v>
      </c>
      <c r="S59" s="70">
        <v>0.012397239660607084</v>
      </c>
      <c r="T59" s="68">
        <v>0.2555366269165247</v>
      </c>
      <c r="U59" s="95">
        <v>5</v>
      </c>
    </row>
    <row r="60" spans="1:21" ht="15">
      <c r="A60" s="90">
        <v>13</v>
      </c>
      <c r="B60" s="91" t="s">
        <v>115</v>
      </c>
      <c r="C60" s="65">
        <v>487</v>
      </c>
      <c r="D60" s="70">
        <v>0.014915316529355916</v>
      </c>
      <c r="E60" s="65">
        <v>268</v>
      </c>
      <c r="F60" s="70">
        <v>0.007835111825756469</v>
      </c>
      <c r="G60" s="92">
        <v>0.8171641791044777</v>
      </c>
      <c r="H60" s="93">
        <v>20</v>
      </c>
      <c r="I60" s="65">
        <v>498</v>
      </c>
      <c r="J60" s="94">
        <v>-0.02208835341365467</v>
      </c>
      <c r="K60" s="95">
        <v>-1</v>
      </c>
      <c r="L60" s="14"/>
      <c r="M60" s="14"/>
      <c r="N60" s="90">
        <v>13</v>
      </c>
      <c r="O60" s="91" t="s">
        <v>54</v>
      </c>
      <c r="P60" s="65">
        <v>2730</v>
      </c>
      <c r="Q60" s="70">
        <v>0.014314628186708894</v>
      </c>
      <c r="R60" s="65">
        <v>3384</v>
      </c>
      <c r="S60" s="70">
        <v>0.01786723126554275</v>
      </c>
      <c r="T60" s="68">
        <v>-0.19326241134751776</v>
      </c>
      <c r="U60" s="95">
        <v>-1</v>
      </c>
    </row>
    <row r="61" spans="1:21" ht="15">
      <c r="A61" s="90">
        <v>14</v>
      </c>
      <c r="B61" s="91" t="s">
        <v>49</v>
      </c>
      <c r="C61" s="65">
        <v>469</v>
      </c>
      <c r="D61" s="70">
        <v>0.014364031729502924</v>
      </c>
      <c r="E61" s="65">
        <v>285</v>
      </c>
      <c r="F61" s="70">
        <v>0.008332115187838036</v>
      </c>
      <c r="G61" s="92">
        <v>0.6456140350877193</v>
      </c>
      <c r="H61" s="93">
        <v>17</v>
      </c>
      <c r="I61" s="65">
        <v>491</v>
      </c>
      <c r="J61" s="94">
        <v>-0.044806517311609007</v>
      </c>
      <c r="K61" s="95">
        <v>-1</v>
      </c>
      <c r="L61" s="14"/>
      <c r="M61" s="14"/>
      <c r="N61" s="90">
        <v>14</v>
      </c>
      <c r="O61" s="91" t="s">
        <v>102</v>
      </c>
      <c r="P61" s="65">
        <v>2597</v>
      </c>
      <c r="Q61" s="70">
        <v>0.013617248864792307</v>
      </c>
      <c r="R61" s="65">
        <v>2106</v>
      </c>
      <c r="S61" s="70">
        <v>0.011119500308875008</v>
      </c>
      <c r="T61" s="68">
        <v>0.2331433998100665</v>
      </c>
      <c r="U61" s="95">
        <v>7</v>
      </c>
    </row>
    <row r="62" spans="1:21" ht="15">
      <c r="A62" s="102">
        <v>15</v>
      </c>
      <c r="B62" s="96" t="s">
        <v>99</v>
      </c>
      <c r="C62" s="73">
        <v>451</v>
      </c>
      <c r="D62" s="78">
        <v>0.013812746929649934</v>
      </c>
      <c r="E62" s="73">
        <v>517</v>
      </c>
      <c r="F62" s="78">
        <v>0.015114749305657068</v>
      </c>
      <c r="G62" s="97">
        <v>-0.12765957446808507</v>
      </c>
      <c r="H62" s="98">
        <v>-1</v>
      </c>
      <c r="I62" s="73">
        <v>405</v>
      </c>
      <c r="J62" s="99">
        <v>0.11358024691358026</v>
      </c>
      <c r="K62" s="100">
        <v>4</v>
      </c>
      <c r="L62" s="14"/>
      <c r="M62" s="14"/>
      <c r="N62" s="102">
        <v>15</v>
      </c>
      <c r="O62" s="96" t="s">
        <v>48</v>
      </c>
      <c r="P62" s="73">
        <v>2580</v>
      </c>
      <c r="Q62" s="78">
        <v>0.013528110154472141</v>
      </c>
      <c r="R62" s="73">
        <v>3898</v>
      </c>
      <c r="S62" s="78">
        <v>0.020581107409304265</v>
      </c>
      <c r="T62" s="76">
        <v>-0.3381221139045665</v>
      </c>
      <c r="U62" s="100">
        <v>-9</v>
      </c>
    </row>
    <row r="63" spans="1:21" ht="15">
      <c r="A63" s="101">
        <v>16</v>
      </c>
      <c r="B63" s="85" t="s">
        <v>55</v>
      </c>
      <c r="C63" s="57">
        <v>425</v>
      </c>
      <c r="D63" s="62">
        <v>0.013016446663195614</v>
      </c>
      <c r="E63" s="57">
        <v>604</v>
      </c>
      <c r="F63" s="62">
        <v>0.017658237099839203</v>
      </c>
      <c r="G63" s="86">
        <v>-0.29635761589403975</v>
      </c>
      <c r="H63" s="87">
        <v>-5</v>
      </c>
      <c r="I63" s="57">
        <v>557</v>
      </c>
      <c r="J63" s="88">
        <v>-0.23698384201077194</v>
      </c>
      <c r="K63" s="89">
        <v>-6</v>
      </c>
      <c r="L63" s="14"/>
      <c r="M63" s="14"/>
      <c r="N63" s="101">
        <v>16</v>
      </c>
      <c r="O63" s="85" t="s">
        <v>80</v>
      </c>
      <c r="P63" s="57">
        <v>2572</v>
      </c>
      <c r="Q63" s="62">
        <v>0.013486162526086181</v>
      </c>
      <c r="R63" s="57">
        <v>2475</v>
      </c>
      <c r="S63" s="62">
        <v>0.013067788824532595</v>
      </c>
      <c r="T63" s="60">
        <v>0.03919191919191922</v>
      </c>
      <c r="U63" s="89">
        <v>-1</v>
      </c>
    </row>
    <row r="64" spans="1:21" ht="15">
      <c r="A64" s="90">
        <v>17</v>
      </c>
      <c r="B64" s="91" t="s">
        <v>43</v>
      </c>
      <c r="C64" s="65">
        <v>420</v>
      </c>
      <c r="D64" s="70">
        <v>0.012863311996569784</v>
      </c>
      <c r="E64" s="65">
        <v>717</v>
      </c>
      <c r="F64" s="70">
        <v>0.02096184768308727</v>
      </c>
      <c r="G64" s="92">
        <v>-0.41422594142259417</v>
      </c>
      <c r="H64" s="93">
        <v>-11</v>
      </c>
      <c r="I64" s="65">
        <v>640</v>
      </c>
      <c r="J64" s="94">
        <v>-0.34375</v>
      </c>
      <c r="K64" s="95">
        <v>-10</v>
      </c>
      <c r="L64" s="14"/>
      <c r="M64" s="14"/>
      <c r="N64" s="90">
        <v>17</v>
      </c>
      <c r="O64" s="91" t="s">
        <v>57</v>
      </c>
      <c r="P64" s="65">
        <v>2491</v>
      </c>
      <c r="Q64" s="70">
        <v>0.013061442788678336</v>
      </c>
      <c r="R64" s="65">
        <v>3385</v>
      </c>
      <c r="S64" s="70">
        <v>0.017872511180219326</v>
      </c>
      <c r="T64" s="68">
        <v>-0.2641063515509601</v>
      </c>
      <c r="U64" s="95">
        <v>-6</v>
      </c>
    </row>
    <row r="65" spans="1:21" ht="15">
      <c r="A65" s="90">
        <v>18</v>
      </c>
      <c r="B65" s="91" t="s">
        <v>57</v>
      </c>
      <c r="C65" s="65">
        <v>414</v>
      </c>
      <c r="D65" s="70">
        <v>0.012679550396618786</v>
      </c>
      <c r="E65" s="65">
        <v>592</v>
      </c>
      <c r="F65" s="70">
        <v>0.017307411197193392</v>
      </c>
      <c r="G65" s="92">
        <v>-0.30067567567567566</v>
      </c>
      <c r="H65" s="93">
        <v>-6</v>
      </c>
      <c r="I65" s="65">
        <v>448</v>
      </c>
      <c r="J65" s="94">
        <v>-0.0758928571428571</v>
      </c>
      <c r="K65" s="95">
        <v>-2</v>
      </c>
      <c r="L65" s="14"/>
      <c r="M65" s="14"/>
      <c r="N65" s="90">
        <v>18</v>
      </c>
      <c r="O65" s="91" t="s">
        <v>99</v>
      </c>
      <c r="P65" s="65">
        <v>2419</v>
      </c>
      <c r="Q65" s="70">
        <v>0.012683914133204695</v>
      </c>
      <c r="R65" s="65">
        <v>1971</v>
      </c>
      <c r="S65" s="70">
        <v>0.010406711827536866</v>
      </c>
      <c r="T65" s="68">
        <v>0.22729578893962454</v>
      </c>
      <c r="U65" s="95">
        <v>4</v>
      </c>
    </row>
    <row r="66" spans="1:21" ht="15">
      <c r="A66" s="90">
        <v>19</v>
      </c>
      <c r="B66" s="91" t="s">
        <v>54</v>
      </c>
      <c r="C66" s="65">
        <v>411</v>
      </c>
      <c r="D66" s="70">
        <v>0.012587669596643288</v>
      </c>
      <c r="E66" s="65">
        <v>631</v>
      </c>
      <c r="F66" s="70">
        <v>0.01844759538079228</v>
      </c>
      <c r="G66" s="92">
        <v>-0.34865293185419965</v>
      </c>
      <c r="H66" s="93">
        <v>-10</v>
      </c>
      <c r="I66" s="65">
        <v>344</v>
      </c>
      <c r="J66" s="94">
        <v>0.19476744186046502</v>
      </c>
      <c r="K66" s="95">
        <v>3</v>
      </c>
      <c r="N66" s="90">
        <v>19</v>
      </c>
      <c r="O66" s="91" t="s">
        <v>70</v>
      </c>
      <c r="P66" s="65">
        <v>2193</v>
      </c>
      <c r="Q66" s="70">
        <v>0.01149889363130132</v>
      </c>
      <c r="R66" s="65">
        <v>2459</v>
      </c>
      <c r="S66" s="70">
        <v>0.012983310189707335</v>
      </c>
      <c r="T66" s="68">
        <v>-0.10817405449369666</v>
      </c>
      <c r="U66" s="95">
        <v>-3</v>
      </c>
    </row>
    <row r="67" spans="1:21" ht="15">
      <c r="A67" s="102">
        <v>20</v>
      </c>
      <c r="B67" s="96" t="s">
        <v>121</v>
      </c>
      <c r="C67" s="73">
        <v>393</v>
      </c>
      <c r="D67" s="78">
        <v>0.012036384796790298</v>
      </c>
      <c r="E67" s="73">
        <v>267</v>
      </c>
      <c r="F67" s="78">
        <v>0.007805876333869317</v>
      </c>
      <c r="G67" s="97">
        <v>0.4719101123595506</v>
      </c>
      <c r="H67" s="98">
        <v>15</v>
      </c>
      <c r="I67" s="73">
        <v>568</v>
      </c>
      <c r="J67" s="99">
        <v>-0.30809859154929575</v>
      </c>
      <c r="K67" s="100">
        <v>-11</v>
      </c>
      <c r="N67" s="102">
        <v>20</v>
      </c>
      <c r="O67" s="96" t="s">
        <v>115</v>
      </c>
      <c r="P67" s="73">
        <v>2176</v>
      </c>
      <c r="Q67" s="78">
        <v>0.011409754920981155</v>
      </c>
      <c r="R67" s="73">
        <v>1542</v>
      </c>
      <c r="S67" s="78">
        <v>0.008141628431284551</v>
      </c>
      <c r="T67" s="76">
        <v>0.4111543450064852</v>
      </c>
      <c r="U67" s="100">
        <v>11</v>
      </c>
    </row>
    <row r="68" spans="1:21" ht="15">
      <c r="A68" s="163" t="s">
        <v>53</v>
      </c>
      <c r="B68" s="164"/>
      <c r="C68" s="3">
        <f>SUM(C48:C67)</f>
        <v>12925</v>
      </c>
      <c r="D68" s="6">
        <f>C68/C70</f>
        <v>0.3958531132277725</v>
      </c>
      <c r="E68" s="3">
        <f>SUM(E48:E67)</f>
        <v>12607</v>
      </c>
      <c r="F68" s="6">
        <f>E68/E70</f>
        <v>0.36857184622131267</v>
      </c>
      <c r="G68" s="17">
        <f>C68/E68-1</f>
        <v>0.025224081859284597</v>
      </c>
      <c r="H68" s="17"/>
      <c r="I68" s="3">
        <f>SUM(I48:I67)</f>
        <v>13426</v>
      </c>
      <c r="J68" s="18">
        <f>C68/I68-1</f>
        <v>-0.03731565618948307</v>
      </c>
      <c r="K68" s="19"/>
      <c r="N68" s="163" t="s">
        <v>53</v>
      </c>
      <c r="O68" s="164"/>
      <c r="P68" s="3">
        <f>SUM(P48:P67)</f>
        <v>74500</v>
      </c>
      <c r="Q68" s="6">
        <f>P68/P70</f>
        <v>0.3906372893442537</v>
      </c>
      <c r="R68" s="3">
        <f>SUM(R48:R67)</f>
        <v>75753</v>
      </c>
      <c r="S68" s="6">
        <f>R68/R70</f>
        <v>0.39996937649487585</v>
      </c>
      <c r="T68" s="17">
        <f>P68/R68-1</f>
        <v>-0.016540599052182747</v>
      </c>
      <c r="U68" s="27"/>
    </row>
    <row r="69" spans="1:21" ht="15">
      <c r="A69" s="163" t="s">
        <v>12</v>
      </c>
      <c r="B69" s="164"/>
      <c r="C69" s="26">
        <f>C70-SUM(C48:C67)</f>
        <v>19726</v>
      </c>
      <c r="D69" s="6">
        <f>C69/C70</f>
        <v>0.6041468867722275</v>
      </c>
      <c r="E69" s="26">
        <f>E70-SUM(E48:E67)</f>
        <v>21598</v>
      </c>
      <c r="F69" s="6">
        <f>E69/E70</f>
        <v>0.6314281537786873</v>
      </c>
      <c r="G69" s="17">
        <f>C69/E69-1</f>
        <v>-0.08667469210112044</v>
      </c>
      <c r="H69" s="17"/>
      <c r="I69" s="26">
        <f>I70-SUM(I48:I67)</f>
        <v>20399</v>
      </c>
      <c r="J69" s="18">
        <f>C69/I69-1</f>
        <v>-0.03299181332418255</v>
      </c>
      <c r="K69" s="19"/>
      <c r="N69" s="163" t="s">
        <v>12</v>
      </c>
      <c r="O69" s="164"/>
      <c r="P69" s="3">
        <f>P70-SUM(P48:P67)</f>
        <v>116214</v>
      </c>
      <c r="Q69" s="6">
        <f>P69/P70</f>
        <v>0.6093627106557463</v>
      </c>
      <c r="R69" s="3">
        <f>R70-SUM(R48:R67)</f>
        <v>113644</v>
      </c>
      <c r="S69" s="6">
        <f>R69/R70</f>
        <v>0.6000306235051241</v>
      </c>
      <c r="T69" s="17">
        <f>P69/R69-1</f>
        <v>0.02261448030692348</v>
      </c>
      <c r="U69" s="28"/>
    </row>
    <row r="70" spans="1:21" ht="15">
      <c r="A70" s="155" t="s">
        <v>38</v>
      </c>
      <c r="B70" s="156"/>
      <c r="C70" s="24">
        <v>32651</v>
      </c>
      <c r="D70" s="103">
        <v>1</v>
      </c>
      <c r="E70" s="24">
        <v>34205</v>
      </c>
      <c r="F70" s="103">
        <v>1</v>
      </c>
      <c r="G70" s="20">
        <v>-0.0454319543926327</v>
      </c>
      <c r="H70" s="20"/>
      <c r="I70" s="24">
        <v>33825</v>
      </c>
      <c r="J70" s="49">
        <v>-0.03470805617147077</v>
      </c>
      <c r="K70" s="104"/>
      <c r="L70" s="14"/>
      <c r="N70" s="155" t="s">
        <v>38</v>
      </c>
      <c r="O70" s="156"/>
      <c r="P70" s="24">
        <v>190714</v>
      </c>
      <c r="Q70" s="103">
        <v>1</v>
      </c>
      <c r="R70" s="24">
        <v>189397</v>
      </c>
      <c r="S70" s="103">
        <v>1</v>
      </c>
      <c r="T70" s="29">
        <v>0.006953647629054371</v>
      </c>
      <c r="U70" s="104"/>
    </row>
    <row r="71" spans="1:14" ht="15">
      <c r="A71" t="s">
        <v>110</v>
      </c>
      <c r="N71" t="s">
        <v>110</v>
      </c>
    </row>
    <row r="72" spans="1:14" ht="15" customHeight="1">
      <c r="A72" s="9" t="s">
        <v>112</v>
      </c>
      <c r="N72" s="9" t="s">
        <v>112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27" dxfId="146" operator="lessThan">
      <formula>0</formula>
    </cfRule>
  </conditionalFormatting>
  <conditionalFormatting sqref="K31">
    <cfRule type="cellIs" priority="826" dxfId="146" operator="lessThan">
      <formula>0</formula>
    </cfRule>
  </conditionalFormatting>
  <conditionalFormatting sqref="K32">
    <cfRule type="cellIs" priority="828" dxfId="146" operator="lessThan">
      <formula>0</formula>
    </cfRule>
  </conditionalFormatting>
  <conditionalFormatting sqref="G32:H32 J32">
    <cfRule type="cellIs" priority="829" dxfId="146" operator="lessThan">
      <formula>0</formula>
    </cfRule>
  </conditionalFormatting>
  <conditionalFormatting sqref="K68">
    <cfRule type="cellIs" priority="822" dxfId="146" operator="lessThan">
      <formula>0</formula>
    </cfRule>
  </conditionalFormatting>
  <conditionalFormatting sqref="K69">
    <cfRule type="cellIs" priority="824" dxfId="146" operator="lessThan">
      <formula>0</formula>
    </cfRule>
  </conditionalFormatting>
  <conditionalFormatting sqref="G69:H69 J69">
    <cfRule type="cellIs" priority="825" dxfId="146" operator="lessThan">
      <formula>0</formula>
    </cfRule>
  </conditionalFormatting>
  <conditionalFormatting sqref="G68:H68 J68">
    <cfRule type="cellIs" priority="823" dxfId="146" operator="lessThan">
      <formula>0</formula>
    </cfRule>
  </conditionalFormatting>
  <conditionalFormatting sqref="U32">
    <cfRule type="cellIs" priority="818" dxfId="146" operator="lessThan">
      <formula>0</formula>
    </cfRule>
  </conditionalFormatting>
  <conditionalFormatting sqref="T32">
    <cfRule type="cellIs" priority="817" dxfId="146" operator="lessThan">
      <formula>0</formula>
    </cfRule>
  </conditionalFormatting>
  <conditionalFormatting sqref="T31">
    <cfRule type="cellIs" priority="816" dxfId="146" operator="lessThan">
      <formula>0</formula>
    </cfRule>
  </conditionalFormatting>
  <conditionalFormatting sqref="U31">
    <cfRule type="cellIs" priority="819" dxfId="146" operator="lessThan">
      <formula>0</formula>
    </cfRule>
    <cfRule type="cellIs" priority="820" dxfId="147" operator="equal">
      <formula>0</formula>
    </cfRule>
    <cfRule type="cellIs" priority="821" dxfId="148" operator="greaterThan">
      <formula>0</formula>
    </cfRule>
  </conditionalFormatting>
  <conditionalFormatting sqref="T68">
    <cfRule type="cellIs" priority="810" dxfId="146" operator="lessThan">
      <formula>0</formula>
    </cfRule>
  </conditionalFormatting>
  <conditionalFormatting sqref="U69">
    <cfRule type="cellIs" priority="812" dxfId="146" operator="lessThan">
      <formula>0</formula>
    </cfRule>
  </conditionalFormatting>
  <conditionalFormatting sqref="U68">
    <cfRule type="cellIs" priority="813" dxfId="146" operator="lessThan">
      <formula>0</formula>
    </cfRule>
    <cfRule type="cellIs" priority="814" dxfId="147" operator="equal">
      <formula>0</formula>
    </cfRule>
    <cfRule type="cellIs" priority="815" dxfId="148" operator="greaterThan">
      <formula>0</formula>
    </cfRule>
  </conditionalFormatting>
  <conditionalFormatting sqref="T69">
    <cfRule type="cellIs" priority="811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43649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104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58" t="s">
        <v>144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59" t="s">
        <v>145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4"/>
      <c r="M4" s="21"/>
      <c r="N4" s="159" t="s">
        <v>105</v>
      </c>
      <c r="O4" s="159"/>
      <c r="P4" s="159"/>
      <c r="Q4" s="159"/>
      <c r="R4" s="159"/>
      <c r="S4" s="159"/>
      <c r="T4" s="159"/>
      <c r="U4" s="159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1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48" t="s">
        <v>0</v>
      </c>
      <c r="B6" s="148" t="s">
        <v>1</v>
      </c>
      <c r="C6" s="145" t="s">
        <v>129</v>
      </c>
      <c r="D6" s="146"/>
      <c r="E6" s="146"/>
      <c r="F6" s="146"/>
      <c r="G6" s="146"/>
      <c r="H6" s="147"/>
      <c r="I6" s="145" t="s">
        <v>119</v>
      </c>
      <c r="J6" s="146"/>
      <c r="K6" s="147"/>
      <c r="L6" s="14"/>
      <c r="M6" s="14"/>
      <c r="N6" s="148" t="s">
        <v>0</v>
      </c>
      <c r="O6" s="148" t="s">
        <v>1</v>
      </c>
      <c r="P6" s="145" t="s">
        <v>130</v>
      </c>
      <c r="Q6" s="146"/>
      <c r="R6" s="146"/>
      <c r="S6" s="146"/>
      <c r="T6" s="146"/>
      <c r="U6" s="147"/>
    </row>
    <row r="7" spans="1:21" ht="14.25" customHeight="1">
      <c r="A7" s="149"/>
      <c r="B7" s="149"/>
      <c r="C7" s="172" t="s">
        <v>131</v>
      </c>
      <c r="D7" s="173"/>
      <c r="E7" s="173"/>
      <c r="F7" s="173"/>
      <c r="G7" s="173"/>
      <c r="H7" s="174"/>
      <c r="I7" s="126" t="s">
        <v>120</v>
      </c>
      <c r="J7" s="127"/>
      <c r="K7" s="128"/>
      <c r="L7" s="14"/>
      <c r="M7" s="14"/>
      <c r="N7" s="149"/>
      <c r="O7" s="149"/>
      <c r="P7" s="126" t="s">
        <v>132</v>
      </c>
      <c r="Q7" s="127"/>
      <c r="R7" s="127"/>
      <c r="S7" s="127"/>
      <c r="T7" s="127"/>
      <c r="U7" s="128"/>
    </row>
    <row r="8" spans="1:21" ht="14.25" customHeight="1">
      <c r="A8" s="149"/>
      <c r="B8" s="149"/>
      <c r="C8" s="129">
        <v>2019</v>
      </c>
      <c r="D8" s="130"/>
      <c r="E8" s="133">
        <v>2018</v>
      </c>
      <c r="F8" s="130"/>
      <c r="G8" s="143" t="s">
        <v>5</v>
      </c>
      <c r="H8" s="152" t="s">
        <v>61</v>
      </c>
      <c r="I8" s="157">
        <v>2019</v>
      </c>
      <c r="J8" s="151" t="s">
        <v>133</v>
      </c>
      <c r="K8" s="152" t="s">
        <v>137</v>
      </c>
      <c r="L8" s="14"/>
      <c r="M8" s="14"/>
      <c r="N8" s="149"/>
      <c r="O8" s="149"/>
      <c r="P8" s="167">
        <v>2019</v>
      </c>
      <c r="Q8" s="175"/>
      <c r="R8" s="176">
        <v>2018</v>
      </c>
      <c r="S8" s="175"/>
      <c r="T8" s="144" t="s">
        <v>5</v>
      </c>
      <c r="U8" s="168" t="s">
        <v>67</v>
      </c>
    </row>
    <row r="9" spans="1:21" ht="14.25" customHeight="1">
      <c r="A9" s="135" t="s">
        <v>6</v>
      </c>
      <c r="B9" s="135" t="s">
        <v>7</v>
      </c>
      <c r="C9" s="131"/>
      <c r="D9" s="132"/>
      <c r="E9" s="134"/>
      <c r="F9" s="132"/>
      <c r="G9" s="144"/>
      <c r="H9" s="151"/>
      <c r="I9" s="157"/>
      <c r="J9" s="151"/>
      <c r="K9" s="151"/>
      <c r="L9" s="14"/>
      <c r="M9" s="14"/>
      <c r="N9" s="135" t="s">
        <v>6</v>
      </c>
      <c r="O9" s="135" t="s">
        <v>7</v>
      </c>
      <c r="P9" s="131"/>
      <c r="Q9" s="132"/>
      <c r="R9" s="134"/>
      <c r="S9" s="132"/>
      <c r="T9" s="144"/>
      <c r="U9" s="169"/>
    </row>
    <row r="10" spans="1:21" ht="14.25" customHeight="1">
      <c r="A10" s="135"/>
      <c r="B10" s="135"/>
      <c r="C10" s="114" t="s">
        <v>8</v>
      </c>
      <c r="D10" s="83" t="s">
        <v>2</v>
      </c>
      <c r="E10" s="114" t="s">
        <v>8</v>
      </c>
      <c r="F10" s="83" t="s">
        <v>2</v>
      </c>
      <c r="G10" s="137" t="s">
        <v>9</v>
      </c>
      <c r="H10" s="137" t="s">
        <v>62</v>
      </c>
      <c r="I10" s="84" t="s">
        <v>8</v>
      </c>
      <c r="J10" s="153" t="s">
        <v>134</v>
      </c>
      <c r="K10" s="153" t="s">
        <v>138</v>
      </c>
      <c r="L10" s="14"/>
      <c r="M10" s="14"/>
      <c r="N10" s="135"/>
      <c r="O10" s="135"/>
      <c r="P10" s="114" t="s">
        <v>8</v>
      </c>
      <c r="Q10" s="83" t="s">
        <v>2</v>
      </c>
      <c r="R10" s="114" t="s">
        <v>8</v>
      </c>
      <c r="S10" s="83" t="s">
        <v>2</v>
      </c>
      <c r="T10" s="137" t="s">
        <v>9</v>
      </c>
      <c r="U10" s="170" t="s">
        <v>68</v>
      </c>
    </row>
    <row r="11" spans="1:21" ht="14.25" customHeight="1">
      <c r="A11" s="136"/>
      <c r="B11" s="136"/>
      <c r="C11" s="118" t="s">
        <v>10</v>
      </c>
      <c r="D11" s="46" t="s">
        <v>11</v>
      </c>
      <c r="E11" s="118" t="s">
        <v>10</v>
      </c>
      <c r="F11" s="46" t="s">
        <v>11</v>
      </c>
      <c r="G11" s="150"/>
      <c r="H11" s="150"/>
      <c r="I11" s="118" t="s">
        <v>10</v>
      </c>
      <c r="J11" s="154"/>
      <c r="K11" s="154"/>
      <c r="L11" s="14"/>
      <c r="M11" s="14"/>
      <c r="N11" s="136"/>
      <c r="O11" s="136"/>
      <c r="P11" s="118" t="s">
        <v>10</v>
      </c>
      <c r="Q11" s="46" t="s">
        <v>11</v>
      </c>
      <c r="R11" s="118" t="s">
        <v>10</v>
      </c>
      <c r="S11" s="46" t="s">
        <v>11</v>
      </c>
      <c r="T11" s="138"/>
      <c r="U11" s="171"/>
    </row>
    <row r="12" spans="1:21" ht="14.25" customHeight="1">
      <c r="A12" s="55">
        <v>1</v>
      </c>
      <c r="B12" s="85" t="s">
        <v>21</v>
      </c>
      <c r="C12" s="57">
        <v>1715</v>
      </c>
      <c r="D12" s="59">
        <v>0.13831760625856923</v>
      </c>
      <c r="E12" s="57">
        <v>1080</v>
      </c>
      <c r="F12" s="59">
        <v>0.09087084560370215</v>
      </c>
      <c r="G12" s="105">
        <v>0.587962962962963</v>
      </c>
      <c r="H12" s="87">
        <v>1</v>
      </c>
      <c r="I12" s="57">
        <v>2112</v>
      </c>
      <c r="J12" s="58">
        <v>-0.18797348484848486</v>
      </c>
      <c r="K12" s="89">
        <v>0</v>
      </c>
      <c r="L12" s="14"/>
      <c r="M12" s="14"/>
      <c r="N12" s="55">
        <v>1</v>
      </c>
      <c r="O12" s="85" t="s">
        <v>21</v>
      </c>
      <c r="P12" s="57">
        <v>12687</v>
      </c>
      <c r="Q12" s="59">
        <v>0.14479901390125316</v>
      </c>
      <c r="R12" s="57">
        <v>11723</v>
      </c>
      <c r="S12" s="59">
        <v>0.14014680566182097</v>
      </c>
      <c r="T12" s="108">
        <v>0.08223151070545076</v>
      </c>
      <c r="U12" s="89">
        <v>0</v>
      </c>
    </row>
    <row r="13" spans="1:21" ht="14.25" customHeight="1">
      <c r="A13" s="90">
        <v>2</v>
      </c>
      <c r="B13" s="91" t="s">
        <v>31</v>
      </c>
      <c r="C13" s="65">
        <v>1531</v>
      </c>
      <c r="D13" s="67">
        <v>0.12347769981450117</v>
      </c>
      <c r="E13" s="65">
        <v>1038</v>
      </c>
      <c r="F13" s="67">
        <v>0.08733697938578039</v>
      </c>
      <c r="G13" s="106">
        <v>0.4749518304431599</v>
      </c>
      <c r="H13" s="93">
        <v>1</v>
      </c>
      <c r="I13" s="65">
        <v>1350</v>
      </c>
      <c r="J13" s="66">
        <v>0.134074074074074</v>
      </c>
      <c r="K13" s="95">
        <v>1</v>
      </c>
      <c r="L13" s="14"/>
      <c r="M13" s="14"/>
      <c r="N13" s="90">
        <v>2</v>
      </c>
      <c r="O13" s="91" t="s">
        <v>19</v>
      </c>
      <c r="P13" s="65">
        <v>10164</v>
      </c>
      <c r="Q13" s="67">
        <v>0.11600356091214134</v>
      </c>
      <c r="R13" s="65">
        <v>10392</v>
      </c>
      <c r="S13" s="67">
        <v>0.12423488905891354</v>
      </c>
      <c r="T13" s="109">
        <v>-0.021939953810623525</v>
      </c>
      <c r="U13" s="95">
        <v>0</v>
      </c>
    </row>
    <row r="14" spans="1:21" ht="14.25" customHeight="1">
      <c r="A14" s="63">
        <v>3</v>
      </c>
      <c r="B14" s="91" t="s">
        <v>19</v>
      </c>
      <c r="C14" s="65">
        <v>1328</v>
      </c>
      <c r="D14" s="67">
        <v>0.10710541172675216</v>
      </c>
      <c r="E14" s="65">
        <v>1490</v>
      </c>
      <c r="F14" s="67">
        <v>0.12536811106436685</v>
      </c>
      <c r="G14" s="106">
        <v>-0.10872483221476514</v>
      </c>
      <c r="H14" s="93">
        <v>-2</v>
      </c>
      <c r="I14" s="65">
        <v>1438</v>
      </c>
      <c r="J14" s="66">
        <v>-0.07649513212795545</v>
      </c>
      <c r="K14" s="95">
        <v>-1</v>
      </c>
      <c r="L14" s="14"/>
      <c r="M14" s="14"/>
      <c r="N14" s="63">
        <v>3</v>
      </c>
      <c r="O14" s="91" t="s">
        <v>31</v>
      </c>
      <c r="P14" s="65">
        <v>8303</v>
      </c>
      <c r="Q14" s="67">
        <v>0.09476363304343856</v>
      </c>
      <c r="R14" s="65">
        <v>5333</v>
      </c>
      <c r="S14" s="67">
        <v>0.06375526013771997</v>
      </c>
      <c r="T14" s="109">
        <v>0.556909806862929</v>
      </c>
      <c r="U14" s="95">
        <v>4</v>
      </c>
    </row>
    <row r="15" spans="1:21" ht="14.25" customHeight="1">
      <c r="A15" s="63">
        <v>4</v>
      </c>
      <c r="B15" s="91" t="s">
        <v>24</v>
      </c>
      <c r="C15" s="65">
        <v>881</v>
      </c>
      <c r="D15" s="67">
        <v>0.07105411726752157</v>
      </c>
      <c r="E15" s="65">
        <v>1025</v>
      </c>
      <c r="F15" s="67">
        <v>0.08624316365166176</v>
      </c>
      <c r="G15" s="106">
        <v>-0.1404878048780488</v>
      </c>
      <c r="H15" s="93">
        <v>0</v>
      </c>
      <c r="I15" s="65">
        <v>916</v>
      </c>
      <c r="J15" s="66">
        <v>-0.03820960698689957</v>
      </c>
      <c r="K15" s="95">
        <v>0</v>
      </c>
      <c r="L15" s="14"/>
      <c r="M15" s="14"/>
      <c r="N15" s="63">
        <v>4</v>
      </c>
      <c r="O15" s="91" t="s">
        <v>24</v>
      </c>
      <c r="P15" s="65">
        <v>6380</v>
      </c>
      <c r="Q15" s="67">
        <v>0.07281608801844369</v>
      </c>
      <c r="R15" s="65">
        <v>6288</v>
      </c>
      <c r="S15" s="67">
        <v>0.07517214996174446</v>
      </c>
      <c r="T15" s="109">
        <v>0.014631043256997378</v>
      </c>
      <c r="U15" s="95">
        <v>0</v>
      </c>
    </row>
    <row r="16" spans="1:21" ht="14.25" customHeight="1">
      <c r="A16" s="71">
        <v>5</v>
      </c>
      <c r="B16" s="96" t="s">
        <v>28</v>
      </c>
      <c r="C16" s="73">
        <v>736</v>
      </c>
      <c r="D16" s="75">
        <v>0.05935962577627228</v>
      </c>
      <c r="E16" s="73">
        <v>421</v>
      </c>
      <c r="F16" s="75">
        <v>0.03542280185107278</v>
      </c>
      <c r="G16" s="107">
        <v>0.7482185273159145</v>
      </c>
      <c r="H16" s="98">
        <v>6</v>
      </c>
      <c r="I16" s="73">
        <v>475</v>
      </c>
      <c r="J16" s="74">
        <v>0.5494736842105263</v>
      </c>
      <c r="K16" s="100">
        <v>6</v>
      </c>
      <c r="L16" s="14"/>
      <c r="M16" s="14"/>
      <c r="N16" s="71">
        <v>5</v>
      </c>
      <c r="O16" s="96" t="s">
        <v>25</v>
      </c>
      <c r="P16" s="73">
        <v>5931</v>
      </c>
      <c r="Q16" s="75">
        <v>0.06769157022529618</v>
      </c>
      <c r="R16" s="73">
        <v>5473</v>
      </c>
      <c r="S16" s="75">
        <v>0.0654289403213466</v>
      </c>
      <c r="T16" s="110">
        <v>0.08368353736524758</v>
      </c>
      <c r="U16" s="100">
        <v>1</v>
      </c>
    </row>
    <row r="17" spans="1:21" ht="14.25" customHeight="1">
      <c r="A17" s="55">
        <v>6</v>
      </c>
      <c r="B17" s="85" t="s">
        <v>20</v>
      </c>
      <c r="C17" s="57">
        <v>716</v>
      </c>
      <c r="D17" s="59">
        <v>0.05774659246713445</v>
      </c>
      <c r="E17" s="57">
        <v>978</v>
      </c>
      <c r="F17" s="59">
        <v>0.0822885990744636</v>
      </c>
      <c r="G17" s="105">
        <v>-0.2678936605316974</v>
      </c>
      <c r="H17" s="87">
        <v>-1</v>
      </c>
      <c r="I17" s="57">
        <v>809</v>
      </c>
      <c r="J17" s="58">
        <v>-0.11495673671199014</v>
      </c>
      <c r="K17" s="89">
        <v>0</v>
      </c>
      <c r="L17" s="14"/>
      <c r="M17" s="14"/>
      <c r="N17" s="55">
        <v>6</v>
      </c>
      <c r="O17" s="85" t="s">
        <v>22</v>
      </c>
      <c r="P17" s="57">
        <v>5566</v>
      </c>
      <c r="Q17" s="59">
        <v>0.06352575954712501</v>
      </c>
      <c r="R17" s="57">
        <v>6747</v>
      </c>
      <c r="S17" s="59">
        <v>0.08065942999234889</v>
      </c>
      <c r="T17" s="108">
        <v>-0.17504075885578774</v>
      </c>
      <c r="U17" s="89">
        <v>-3</v>
      </c>
    </row>
    <row r="18" spans="1:21" ht="14.25" customHeight="1">
      <c r="A18" s="63">
        <v>7</v>
      </c>
      <c r="B18" s="91" t="s">
        <v>25</v>
      </c>
      <c r="C18" s="65">
        <v>688</v>
      </c>
      <c r="D18" s="67">
        <v>0.05548834583434148</v>
      </c>
      <c r="E18" s="65">
        <v>716</v>
      </c>
      <c r="F18" s="67">
        <v>0.06024400504838031</v>
      </c>
      <c r="G18" s="106">
        <v>-0.03910614525139666</v>
      </c>
      <c r="H18" s="93">
        <v>0</v>
      </c>
      <c r="I18" s="65">
        <v>845</v>
      </c>
      <c r="J18" s="66">
        <v>-0.1857988165680473</v>
      </c>
      <c r="K18" s="95">
        <v>-2</v>
      </c>
      <c r="L18" s="14"/>
      <c r="M18" s="14"/>
      <c r="N18" s="63">
        <v>7</v>
      </c>
      <c r="O18" s="91" t="s">
        <v>20</v>
      </c>
      <c r="P18" s="65">
        <v>5335</v>
      </c>
      <c r="Q18" s="67">
        <v>0.06088931498093999</v>
      </c>
      <c r="R18" s="65">
        <v>5944</v>
      </c>
      <c r="S18" s="67">
        <v>0.07105967865340475</v>
      </c>
      <c r="T18" s="109">
        <v>-0.10245625841184391</v>
      </c>
      <c r="U18" s="95">
        <v>-2</v>
      </c>
    </row>
    <row r="19" spans="1:21" ht="14.25" customHeight="1">
      <c r="A19" s="63">
        <v>8</v>
      </c>
      <c r="B19" s="91" t="s">
        <v>26</v>
      </c>
      <c r="C19" s="65">
        <v>576</v>
      </c>
      <c r="D19" s="67">
        <v>0.04645535930316961</v>
      </c>
      <c r="E19" s="65">
        <v>671</v>
      </c>
      <c r="F19" s="67">
        <v>0.05645771981489272</v>
      </c>
      <c r="G19" s="106">
        <v>-0.14157973174366612</v>
      </c>
      <c r="H19" s="93">
        <v>0</v>
      </c>
      <c r="I19" s="65">
        <v>693</v>
      </c>
      <c r="J19" s="66">
        <v>-0.16883116883116878</v>
      </c>
      <c r="K19" s="95">
        <v>-1</v>
      </c>
      <c r="L19" s="14"/>
      <c r="M19" s="14"/>
      <c r="N19" s="63">
        <v>8</v>
      </c>
      <c r="O19" s="91" t="s">
        <v>28</v>
      </c>
      <c r="P19" s="65">
        <v>3957</v>
      </c>
      <c r="Q19" s="67">
        <v>0.04516195302335137</v>
      </c>
      <c r="R19" s="65">
        <v>2765</v>
      </c>
      <c r="S19" s="67">
        <v>0.033055183626625864</v>
      </c>
      <c r="T19" s="109">
        <v>0.43110307414104887</v>
      </c>
      <c r="U19" s="95">
        <v>3</v>
      </c>
    </row>
    <row r="20" spans="1:21" ht="14.25" customHeight="1">
      <c r="A20" s="63">
        <v>9</v>
      </c>
      <c r="B20" s="91" t="s">
        <v>22</v>
      </c>
      <c r="C20" s="65">
        <v>575</v>
      </c>
      <c r="D20" s="67">
        <v>0.04637470763771272</v>
      </c>
      <c r="E20" s="65">
        <v>830</v>
      </c>
      <c r="F20" s="67">
        <v>0.06983592763988221</v>
      </c>
      <c r="G20" s="106">
        <v>-0.30722891566265065</v>
      </c>
      <c r="H20" s="93">
        <v>-3</v>
      </c>
      <c r="I20" s="65">
        <v>665</v>
      </c>
      <c r="J20" s="66">
        <v>-0.13533834586466165</v>
      </c>
      <c r="K20" s="95">
        <v>-1</v>
      </c>
      <c r="L20" s="14"/>
      <c r="M20" s="14"/>
      <c r="N20" s="63">
        <v>9</v>
      </c>
      <c r="O20" s="91" t="s">
        <v>26</v>
      </c>
      <c r="P20" s="65">
        <v>3862</v>
      </c>
      <c r="Q20" s="67">
        <v>0.04407770092903285</v>
      </c>
      <c r="R20" s="65">
        <v>3632</v>
      </c>
      <c r="S20" s="67">
        <v>0.04342004590665646</v>
      </c>
      <c r="T20" s="109">
        <v>0.06332599118942728</v>
      </c>
      <c r="U20" s="95">
        <v>-1</v>
      </c>
    </row>
    <row r="21" spans="1:21" ht="14.25" customHeight="1">
      <c r="A21" s="71">
        <v>10</v>
      </c>
      <c r="B21" s="96" t="s">
        <v>33</v>
      </c>
      <c r="C21" s="73">
        <v>550</v>
      </c>
      <c r="D21" s="75">
        <v>0.044358416001290424</v>
      </c>
      <c r="E21" s="73">
        <v>440</v>
      </c>
      <c r="F21" s="75">
        <v>0.0370214556163231</v>
      </c>
      <c r="G21" s="107">
        <v>0.25</v>
      </c>
      <c r="H21" s="98">
        <v>0</v>
      </c>
      <c r="I21" s="73">
        <v>601</v>
      </c>
      <c r="J21" s="74">
        <v>-0.08485856905158073</v>
      </c>
      <c r="K21" s="100">
        <v>-1</v>
      </c>
      <c r="L21" s="14"/>
      <c r="M21" s="14"/>
      <c r="N21" s="71">
        <v>10</v>
      </c>
      <c r="O21" s="96" t="s">
        <v>33</v>
      </c>
      <c r="P21" s="73">
        <v>3272</v>
      </c>
      <c r="Q21" s="75">
        <v>0.03734392476431783</v>
      </c>
      <c r="R21" s="73">
        <v>3171</v>
      </c>
      <c r="S21" s="75">
        <v>0.03790885615914308</v>
      </c>
      <c r="T21" s="110">
        <v>0.03185115105644898</v>
      </c>
      <c r="U21" s="100">
        <v>0</v>
      </c>
    </row>
    <row r="22" spans="1:21" ht="14.25" customHeight="1">
      <c r="A22" s="55">
        <v>11</v>
      </c>
      <c r="B22" s="85" t="s">
        <v>50</v>
      </c>
      <c r="C22" s="57">
        <v>438</v>
      </c>
      <c r="D22" s="59">
        <v>0.03532542947011856</v>
      </c>
      <c r="E22" s="57">
        <v>416</v>
      </c>
      <c r="F22" s="59">
        <v>0.03500210349179638</v>
      </c>
      <c r="G22" s="105">
        <v>0.05288461538461542</v>
      </c>
      <c r="H22" s="87">
        <v>1</v>
      </c>
      <c r="I22" s="57">
        <v>504</v>
      </c>
      <c r="J22" s="58">
        <v>-0.13095238095238093</v>
      </c>
      <c r="K22" s="89">
        <v>-1</v>
      </c>
      <c r="L22" s="14"/>
      <c r="M22" s="14"/>
      <c r="N22" s="55">
        <v>11</v>
      </c>
      <c r="O22" s="85" t="s">
        <v>23</v>
      </c>
      <c r="P22" s="57">
        <v>3114</v>
      </c>
      <c r="Q22" s="59">
        <v>0.03554064233376703</v>
      </c>
      <c r="R22" s="57">
        <v>3252</v>
      </c>
      <c r="S22" s="59">
        <v>0.03887719969395562</v>
      </c>
      <c r="T22" s="108">
        <v>-0.04243542435424352</v>
      </c>
      <c r="U22" s="89">
        <v>-2</v>
      </c>
    </row>
    <row r="23" spans="1:21" ht="14.25" customHeight="1">
      <c r="A23" s="63">
        <v>12</v>
      </c>
      <c r="B23" s="91" t="s">
        <v>23</v>
      </c>
      <c r="C23" s="65">
        <v>420</v>
      </c>
      <c r="D23" s="67">
        <v>0.033873699491894504</v>
      </c>
      <c r="E23" s="65">
        <v>504</v>
      </c>
      <c r="F23" s="67">
        <v>0.042406394615061</v>
      </c>
      <c r="G23" s="106">
        <v>-0.16666666666666663</v>
      </c>
      <c r="H23" s="93">
        <v>-3</v>
      </c>
      <c r="I23" s="65">
        <v>431</v>
      </c>
      <c r="J23" s="66">
        <v>-0.025522041763341052</v>
      </c>
      <c r="K23" s="95">
        <v>0</v>
      </c>
      <c r="L23" s="14"/>
      <c r="M23" s="14"/>
      <c r="N23" s="63">
        <v>12</v>
      </c>
      <c r="O23" s="91" t="s">
        <v>50</v>
      </c>
      <c r="P23" s="65">
        <v>2648</v>
      </c>
      <c r="Q23" s="67">
        <v>0.030222100481636194</v>
      </c>
      <c r="R23" s="65">
        <v>2424</v>
      </c>
      <c r="S23" s="67">
        <v>0.02897857689364958</v>
      </c>
      <c r="T23" s="109">
        <v>0.09240924092409242</v>
      </c>
      <c r="U23" s="95">
        <v>1</v>
      </c>
    </row>
    <row r="24" spans="1:21" ht="14.25" customHeight="1">
      <c r="A24" s="63">
        <v>13</v>
      </c>
      <c r="B24" s="91" t="s">
        <v>30</v>
      </c>
      <c r="C24" s="65">
        <v>271</v>
      </c>
      <c r="D24" s="67">
        <v>0.021856601338817647</v>
      </c>
      <c r="E24" s="65">
        <v>290</v>
      </c>
      <c r="F24" s="67">
        <v>0.02440050483803113</v>
      </c>
      <c r="G24" s="106">
        <v>-0.06551724137931036</v>
      </c>
      <c r="H24" s="93">
        <v>1</v>
      </c>
      <c r="I24" s="65">
        <v>287</v>
      </c>
      <c r="J24" s="66">
        <v>-0.05574912891986061</v>
      </c>
      <c r="K24" s="95">
        <v>2</v>
      </c>
      <c r="L24" s="14"/>
      <c r="M24" s="14"/>
      <c r="N24" s="63">
        <v>13</v>
      </c>
      <c r="O24" s="91" t="s">
        <v>32</v>
      </c>
      <c r="P24" s="65">
        <v>2316</v>
      </c>
      <c r="Q24" s="67">
        <v>0.026432924741491476</v>
      </c>
      <c r="R24" s="65">
        <v>2013</v>
      </c>
      <c r="S24" s="67">
        <v>0.024065130068859984</v>
      </c>
      <c r="T24" s="109">
        <v>0.1505216095380031</v>
      </c>
      <c r="U24" s="95">
        <v>3</v>
      </c>
    </row>
    <row r="25" spans="1:21" ht="14.25" customHeight="1">
      <c r="A25" s="63">
        <v>14</v>
      </c>
      <c r="B25" s="91" t="s">
        <v>29</v>
      </c>
      <c r="C25" s="65">
        <v>264</v>
      </c>
      <c r="D25" s="67">
        <v>0.021292039680619403</v>
      </c>
      <c r="E25" s="65">
        <v>236</v>
      </c>
      <c r="F25" s="67">
        <v>0.019856962557846025</v>
      </c>
      <c r="G25" s="106">
        <v>0.11864406779661008</v>
      </c>
      <c r="H25" s="93">
        <v>4</v>
      </c>
      <c r="I25" s="65">
        <v>236</v>
      </c>
      <c r="J25" s="66">
        <v>0.11864406779661008</v>
      </c>
      <c r="K25" s="95">
        <v>4</v>
      </c>
      <c r="L25" s="14"/>
      <c r="M25" s="14"/>
      <c r="N25" s="63">
        <v>14</v>
      </c>
      <c r="O25" s="91" t="s">
        <v>30</v>
      </c>
      <c r="P25" s="65">
        <v>1953</v>
      </c>
      <c r="Q25" s="67">
        <v>0.02228994042320071</v>
      </c>
      <c r="R25" s="65">
        <v>2277</v>
      </c>
      <c r="S25" s="67">
        <v>0.027221212700841622</v>
      </c>
      <c r="T25" s="109">
        <v>-0.14229249011857703</v>
      </c>
      <c r="U25" s="95">
        <v>0</v>
      </c>
    </row>
    <row r="26" spans="1:21" ht="14.25" customHeight="1">
      <c r="A26" s="71">
        <v>15</v>
      </c>
      <c r="B26" s="96" t="s">
        <v>32</v>
      </c>
      <c r="C26" s="73">
        <v>240</v>
      </c>
      <c r="D26" s="75">
        <v>0.019356399709654006</v>
      </c>
      <c r="E26" s="73">
        <v>291</v>
      </c>
      <c r="F26" s="75">
        <v>0.02448464450988641</v>
      </c>
      <c r="G26" s="107">
        <v>-0.17525773195876293</v>
      </c>
      <c r="H26" s="98">
        <v>-2</v>
      </c>
      <c r="I26" s="73">
        <v>305</v>
      </c>
      <c r="J26" s="74">
        <v>-0.21311475409836067</v>
      </c>
      <c r="K26" s="100">
        <v>-2</v>
      </c>
      <c r="L26" s="14"/>
      <c r="M26" s="14"/>
      <c r="N26" s="71">
        <v>15</v>
      </c>
      <c r="O26" s="96" t="s">
        <v>56</v>
      </c>
      <c r="P26" s="73">
        <v>1933</v>
      </c>
      <c r="Q26" s="75">
        <v>0.022061676824396814</v>
      </c>
      <c r="R26" s="73">
        <v>2102</v>
      </c>
      <c r="S26" s="75">
        <v>0.025129112471308338</v>
      </c>
      <c r="T26" s="110">
        <v>-0.08039961941008567</v>
      </c>
      <c r="U26" s="100">
        <v>0</v>
      </c>
    </row>
    <row r="27" spans="1:21" ht="14.25" customHeight="1">
      <c r="A27" s="55">
        <v>16</v>
      </c>
      <c r="B27" s="85" t="s">
        <v>37</v>
      </c>
      <c r="C27" s="57">
        <v>239</v>
      </c>
      <c r="D27" s="59">
        <v>0.019275748044197114</v>
      </c>
      <c r="E27" s="57">
        <v>242</v>
      </c>
      <c r="F27" s="59">
        <v>0.020361800588977703</v>
      </c>
      <c r="G27" s="105">
        <v>-0.012396694214875992</v>
      </c>
      <c r="H27" s="87">
        <v>1</v>
      </c>
      <c r="I27" s="57">
        <v>245</v>
      </c>
      <c r="J27" s="58">
        <v>-0.024489795918367308</v>
      </c>
      <c r="K27" s="89">
        <v>1</v>
      </c>
      <c r="L27" s="14"/>
      <c r="M27" s="14"/>
      <c r="N27" s="55">
        <v>16</v>
      </c>
      <c r="O27" s="85" t="s">
        <v>27</v>
      </c>
      <c r="P27" s="57">
        <v>1862</v>
      </c>
      <c r="Q27" s="59">
        <v>0.02125134104864297</v>
      </c>
      <c r="R27" s="57">
        <v>2469</v>
      </c>
      <c r="S27" s="59">
        <v>0.029516545524100993</v>
      </c>
      <c r="T27" s="108">
        <v>-0.24584852166869176</v>
      </c>
      <c r="U27" s="89">
        <v>-4</v>
      </c>
    </row>
    <row r="28" spans="1:21" ht="14.25" customHeight="1">
      <c r="A28" s="63">
        <v>17</v>
      </c>
      <c r="B28" s="91" t="s">
        <v>56</v>
      </c>
      <c r="C28" s="65">
        <v>238</v>
      </c>
      <c r="D28" s="67">
        <v>0.01919509637874022</v>
      </c>
      <c r="E28" s="65">
        <v>264</v>
      </c>
      <c r="F28" s="67">
        <v>0.022212873369793856</v>
      </c>
      <c r="G28" s="106">
        <v>-0.09848484848484851</v>
      </c>
      <c r="H28" s="93">
        <v>-1</v>
      </c>
      <c r="I28" s="65">
        <v>300</v>
      </c>
      <c r="J28" s="66">
        <v>-0.20666666666666667</v>
      </c>
      <c r="K28" s="95">
        <v>-3</v>
      </c>
      <c r="L28" s="14"/>
      <c r="M28" s="14"/>
      <c r="N28" s="63">
        <v>17</v>
      </c>
      <c r="O28" s="91" t="s">
        <v>37</v>
      </c>
      <c r="P28" s="65">
        <v>1848</v>
      </c>
      <c r="Q28" s="67">
        <v>0.021091556529480245</v>
      </c>
      <c r="R28" s="65">
        <v>1278</v>
      </c>
      <c r="S28" s="67">
        <v>0.0152783091048202</v>
      </c>
      <c r="T28" s="109">
        <v>0.4460093896713615</v>
      </c>
      <c r="U28" s="95">
        <v>1</v>
      </c>
    </row>
    <row r="29" spans="1:21" ht="14.25" customHeight="1">
      <c r="A29" s="63">
        <v>18</v>
      </c>
      <c r="B29" s="91" t="s">
        <v>27</v>
      </c>
      <c r="C29" s="65">
        <v>230</v>
      </c>
      <c r="D29" s="67">
        <v>0.01854988305508509</v>
      </c>
      <c r="E29" s="65">
        <v>287</v>
      </c>
      <c r="F29" s="67">
        <v>0.024148085822465293</v>
      </c>
      <c r="G29" s="106">
        <v>-0.19860627177700352</v>
      </c>
      <c r="H29" s="93">
        <v>-3</v>
      </c>
      <c r="I29" s="65">
        <v>273</v>
      </c>
      <c r="J29" s="66">
        <v>-0.1575091575091575</v>
      </c>
      <c r="K29" s="95">
        <v>-2</v>
      </c>
      <c r="L29" s="14"/>
      <c r="M29" s="14"/>
      <c r="N29" s="63">
        <v>18</v>
      </c>
      <c r="O29" s="91" t="s">
        <v>29</v>
      </c>
      <c r="P29" s="65">
        <v>1743</v>
      </c>
      <c r="Q29" s="67">
        <v>0.019893172635759775</v>
      </c>
      <c r="R29" s="65">
        <v>1796</v>
      </c>
      <c r="S29" s="67">
        <v>0.021470925784238714</v>
      </c>
      <c r="T29" s="109">
        <v>-0.029510022271714953</v>
      </c>
      <c r="U29" s="95">
        <v>-1</v>
      </c>
    </row>
    <row r="30" spans="1:21" ht="14.25" customHeight="1">
      <c r="A30" s="63">
        <v>19</v>
      </c>
      <c r="B30" s="91" t="s">
        <v>18</v>
      </c>
      <c r="C30" s="65">
        <v>129</v>
      </c>
      <c r="D30" s="67">
        <v>0.010404064843939027</v>
      </c>
      <c r="E30" s="65">
        <v>82</v>
      </c>
      <c r="F30" s="67">
        <v>0.006899453092132941</v>
      </c>
      <c r="G30" s="106">
        <v>0.5731707317073171</v>
      </c>
      <c r="H30" s="93">
        <v>3</v>
      </c>
      <c r="I30" s="65">
        <v>118</v>
      </c>
      <c r="J30" s="66">
        <v>0.09322033898305082</v>
      </c>
      <c r="K30" s="95">
        <v>1</v>
      </c>
      <c r="N30" s="63">
        <v>19</v>
      </c>
      <c r="O30" s="91" t="s">
        <v>34</v>
      </c>
      <c r="P30" s="65">
        <v>930</v>
      </c>
      <c r="Q30" s="67">
        <v>0.010614257344381291</v>
      </c>
      <c r="R30" s="65">
        <v>837</v>
      </c>
      <c r="S30" s="67">
        <v>0.010006216526396328</v>
      </c>
      <c r="T30" s="109">
        <v>0.11111111111111116</v>
      </c>
      <c r="U30" s="95">
        <v>1</v>
      </c>
    </row>
    <row r="31" spans="1:21" ht="14.25" customHeight="1">
      <c r="A31" s="71">
        <v>20</v>
      </c>
      <c r="B31" s="96" t="s">
        <v>103</v>
      </c>
      <c r="C31" s="73">
        <v>128</v>
      </c>
      <c r="D31" s="75">
        <v>0.010323413178482135</v>
      </c>
      <c r="E31" s="73">
        <v>92</v>
      </c>
      <c r="F31" s="75">
        <v>0.007740849810685738</v>
      </c>
      <c r="G31" s="107">
        <v>0.3913043478260869</v>
      </c>
      <c r="H31" s="98">
        <v>0</v>
      </c>
      <c r="I31" s="73">
        <v>70</v>
      </c>
      <c r="J31" s="74">
        <v>0.8285714285714285</v>
      </c>
      <c r="K31" s="100">
        <v>4</v>
      </c>
      <c r="N31" s="71">
        <v>20</v>
      </c>
      <c r="O31" s="96" t="s">
        <v>103</v>
      </c>
      <c r="P31" s="73">
        <v>695</v>
      </c>
      <c r="Q31" s="75">
        <v>0.007932160058435481</v>
      </c>
      <c r="R31" s="73">
        <v>549</v>
      </c>
      <c r="S31" s="75">
        <v>0.0065632172915072685</v>
      </c>
      <c r="T31" s="110">
        <v>0.26593806921675767</v>
      </c>
      <c r="U31" s="100">
        <v>2</v>
      </c>
    </row>
    <row r="32" spans="1:21" ht="14.25" customHeight="1">
      <c r="A32" s="163" t="s">
        <v>53</v>
      </c>
      <c r="B32" s="164"/>
      <c r="C32" s="26">
        <f>SUM(C12:C31)</f>
        <v>11893</v>
      </c>
      <c r="D32" s="6">
        <f>C32/C34</f>
        <v>0.9591902572788128</v>
      </c>
      <c r="E32" s="26">
        <f>SUM(E12:E31)</f>
        <v>11393</v>
      </c>
      <c r="F32" s="6">
        <f>E32/E34</f>
        <v>0.9586032814472023</v>
      </c>
      <c r="G32" s="17">
        <f>C32/E32-1</f>
        <v>0.04388659703326603</v>
      </c>
      <c r="H32" s="17"/>
      <c r="I32" s="26">
        <f>SUM(I12:I31)</f>
        <v>12673</v>
      </c>
      <c r="J32" s="18">
        <f>C32/I32-1</f>
        <v>-0.061548173281780194</v>
      </c>
      <c r="K32" s="19"/>
      <c r="N32" s="163" t="s">
        <v>53</v>
      </c>
      <c r="O32" s="164"/>
      <c r="P32" s="3">
        <f>SUM(P12:P31)</f>
        <v>84499</v>
      </c>
      <c r="Q32" s="6">
        <f>P32/P34</f>
        <v>0.964402291766532</v>
      </c>
      <c r="R32" s="3">
        <f>SUM(R12:R31)</f>
        <v>80465</v>
      </c>
      <c r="S32" s="6">
        <f>R32/R34</f>
        <v>0.9619476855394032</v>
      </c>
      <c r="T32" s="17">
        <f>P32/R32-1</f>
        <v>0.05013359845895726</v>
      </c>
      <c r="U32" s="27"/>
    </row>
    <row r="33" spans="1:21" ht="14.25" customHeight="1">
      <c r="A33" s="163" t="s">
        <v>12</v>
      </c>
      <c r="B33" s="164"/>
      <c r="C33" s="26">
        <f>C34-SUM(C12:C31)</f>
        <v>506</v>
      </c>
      <c r="D33" s="6">
        <f>C33/C34</f>
        <v>0.04080974272118719</v>
      </c>
      <c r="E33" s="26">
        <f>E34-SUM(E12:E31)</f>
        <v>492</v>
      </c>
      <c r="F33" s="6">
        <f>E33/E34</f>
        <v>0.04139671855279765</v>
      </c>
      <c r="G33" s="17">
        <f>C33/E33-1</f>
        <v>0.028455284552845628</v>
      </c>
      <c r="H33" s="17"/>
      <c r="I33" s="26">
        <f>I34-SUM(I12:I31)</f>
        <v>596</v>
      </c>
      <c r="J33" s="18">
        <f>C33/I33-1</f>
        <v>-0.15100671140939592</v>
      </c>
      <c r="K33" s="19"/>
      <c r="N33" s="163" t="s">
        <v>12</v>
      </c>
      <c r="O33" s="164"/>
      <c r="P33" s="3">
        <f>P34-SUM(P12:P31)</f>
        <v>3119</v>
      </c>
      <c r="Q33" s="6">
        <f>P33/P34</f>
        <v>0.03559770823346801</v>
      </c>
      <c r="R33" s="3">
        <f>R34-SUM(R12:R31)</f>
        <v>3183</v>
      </c>
      <c r="S33" s="6">
        <f>R33/R34</f>
        <v>0.03805231446059679</v>
      </c>
      <c r="T33" s="17">
        <f>P33/R33-1</f>
        <v>-0.020106817467797633</v>
      </c>
      <c r="U33" s="28"/>
    </row>
    <row r="34" spans="1:21" ht="14.25" customHeight="1">
      <c r="A34" s="155" t="s">
        <v>38</v>
      </c>
      <c r="B34" s="156"/>
      <c r="C34" s="24">
        <v>12399</v>
      </c>
      <c r="D34" s="103">
        <v>1</v>
      </c>
      <c r="E34" s="24">
        <v>11885</v>
      </c>
      <c r="F34" s="103">
        <v>0.9990744636095917</v>
      </c>
      <c r="G34" s="20">
        <v>0.04324779133361378</v>
      </c>
      <c r="H34" s="20"/>
      <c r="I34" s="24">
        <v>13269</v>
      </c>
      <c r="J34" s="49">
        <v>-0.06556635767578567</v>
      </c>
      <c r="K34" s="104"/>
      <c r="N34" s="155" t="s">
        <v>38</v>
      </c>
      <c r="O34" s="156"/>
      <c r="P34" s="24">
        <v>87618</v>
      </c>
      <c r="Q34" s="103">
        <v>1</v>
      </c>
      <c r="R34" s="24">
        <v>83648</v>
      </c>
      <c r="S34" s="103">
        <v>1</v>
      </c>
      <c r="T34" s="29">
        <v>0.04746078806426923</v>
      </c>
      <c r="U34" s="104"/>
    </row>
    <row r="35" spans="1:14" ht="14.25" customHeight="1">
      <c r="A35" t="s">
        <v>110</v>
      </c>
      <c r="C35" s="16"/>
      <c r="D35" s="16"/>
      <c r="E35" s="16"/>
      <c r="F35" s="16"/>
      <c r="G35" s="16"/>
      <c r="H35" s="16"/>
      <c r="I35" s="16"/>
      <c r="J35" s="16"/>
      <c r="N35" t="s">
        <v>110</v>
      </c>
    </row>
    <row r="36" spans="1:14" ht="15">
      <c r="A36" s="9" t="s">
        <v>112</v>
      </c>
      <c r="N36" s="9" t="s">
        <v>112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106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8" t="s">
        <v>148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9" t="s">
        <v>149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4"/>
      <c r="M41" s="21"/>
      <c r="N41" s="159" t="s">
        <v>107</v>
      </c>
      <c r="O41" s="159"/>
      <c r="P41" s="159"/>
      <c r="Q41" s="159"/>
      <c r="R41" s="159"/>
      <c r="S41" s="159"/>
      <c r="T41" s="159"/>
      <c r="U41" s="159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1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 customHeight="1">
      <c r="A43" s="148" t="s">
        <v>0</v>
      </c>
      <c r="B43" s="148" t="s">
        <v>52</v>
      </c>
      <c r="C43" s="145" t="s">
        <v>129</v>
      </c>
      <c r="D43" s="146"/>
      <c r="E43" s="146"/>
      <c r="F43" s="146"/>
      <c r="G43" s="146"/>
      <c r="H43" s="147"/>
      <c r="I43" s="145" t="s">
        <v>119</v>
      </c>
      <c r="J43" s="146"/>
      <c r="K43" s="147"/>
      <c r="L43" s="14"/>
      <c r="M43" s="14"/>
      <c r="N43" s="148" t="s">
        <v>0</v>
      </c>
      <c r="O43" s="148" t="s">
        <v>52</v>
      </c>
      <c r="P43" s="145" t="s">
        <v>130</v>
      </c>
      <c r="Q43" s="146"/>
      <c r="R43" s="146"/>
      <c r="S43" s="146"/>
      <c r="T43" s="146"/>
      <c r="U43" s="147"/>
    </row>
    <row r="44" spans="1:21" ht="15" customHeight="1">
      <c r="A44" s="149"/>
      <c r="B44" s="149"/>
      <c r="C44" s="126" t="s">
        <v>131</v>
      </c>
      <c r="D44" s="127"/>
      <c r="E44" s="127"/>
      <c r="F44" s="127"/>
      <c r="G44" s="127"/>
      <c r="H44" s="128"/>
      <c r="I44" s="126" t="s">
        <v>120</v>
      </c>
      <c r="J44" s="127"/>
      <c r="K44" s="128"/>
      <c r="L44" s="14"/>
      <c r="M44" s="14"/>
      <c r="N44" s="149"/>
      <c r="O44" s="149"/>
      <c r="P44" s="126" t="s">
        <v>132</v>
      </c>
      <c r="Q44" s="127"/>
      <c r="R44" s="127"/>
      <c r="S44" s="127"/>
      <c r="T44" s="127"/>
      <c r="U44" s="128"/>
    </row>
    <row r="45" spans="1:21" ht="15" customHeight="1">
      <c r="A45" s="149"/>
      <c r="B45" s="149"/>
      <c r="C45" s="129">
        <v>2019</v>
      </c>
      <c r="D45" s="130"/>
      <c r="E45" s="133">
        <v>2018</v>
      </c>
      <c r="F45" s="130"/>
      <c r="G45" s="143" t="s">
        <v>5</v>
      </c>
      <c r="H45" s="152" t="s">
        <v>61</v>
      </c>
      <c r="I45" s="157">
        <v>2019</v>
      </c>
      <c r="J45" s="151" t="s">
        <v>133</v>
      </c>
      <c r="K45" s="152" t="s">
        <v>137</v>
      </c>
      <c r="L45" s="14"/>
      <c r="M45" s="14"/>
      <c r="N45" s="149"/>
      <c r="O45" s="149"/>
      <c r="P45" s="129">
        <v>2019</v>
      </c>
      <c r="Q45" s="130"/>
      <c r="R45" s="129">
        <v>2018</v>
      </c>
      <c r="S45" s="130"/>
      <c r="T45" s="143" t="s">
        <v>5</v>
      </c>
      <c r="U45" s="168" t="s">
        <v>67</v>
      </c>
    </row>
    <row r="46" spans="1:21" ht="15" customHeight="1">
      <c r="A46" s="135" t="s">
        <v>6</v>
      </c>
      <c r="B46" s="135" t="s">
        <v>52</v>
      </c>
      <c r="C46" s="131"/>
      <c r="D46" s="132"/>
      <c r="E46" s="134"/>
      <c r="F46" s="132"/>
      <c r="G46" s="144"/>
      <c r="H46" s="151"/>
      <c r="I46" s="157"/>
      <c r="J46" s="151"/>
      <c r="K46" s="151"/>
      <c r="L46" s="14"/>
      <c r="M46" s="14"/>
      <c r="N46" s="135" t="s">
        <v>6</v>
      </c>
      <c r="O46" s="135" t="s">
        <v>52</v>
      </c>
      <c r="P46" s="131"/>
      <c r="Q46" s="132"/>
      <c r="R46" s="131"/>
      <c r="S46" s="132"/>
      <c r="T46" s="144"/>
      <c r="U46" s="169"/>
    </row>
    <row r="47" spans="1:21" ht="15" customHeight="1">
      <c r="A47" s="135"/>
      <c r="B47" s="135"/>
      <c r="C47" s="114" t="s">
        <v>8</v>
      </c>
      <c r="D47" s="83" t="s">
        <v>2</v>
      </c>
      <c r="E47" s="114" t="s">
        <v>8</v>
      </c>
      <c r="F47" s="83" t="s">
        <v>2</v>
      </c>
      <c r="G47" s="137" t="s">
        <v>9</v>
      </c>
      <c r="H47" s="137" t="s">
        <v>62</v>
      </c>
      <c r="I47" s="84" t="s">
        <v>8</v>
      </c>
      <c r="J47" s="153" t="s">
        <v>134</v>
      </c>
      <c r="K47" s="153" t="s">
        <v>138</v>
      </c>
      <c r="L47" s="14"/>
      <c r="M47" s="14"/>
      <c r="N47" s="135"/>
      <c r="O47" s="135"/>
      <c r="P47" s="114" t="s">
        <v>8</v>
      </c>
      <c r="Q47" s="83" t="s">
        <v>2</v>
      </c>
      <c r="R47" s="114" t="s">
        <v>8</v>
      </c>
      <c r="S47" s="83" t="s">
        <v>2</v>
      </c>
      <c r="T47" s="137" t="s">
        <v>9</v>
      </c>
      <c r="U47" s="170" t="s">
        <v>68</v>
      </c>
    </row>
    <row r="48" spans="1:21" ht="15" customHeight="1">
      <c r="A48" s="136"/>
      <c r="B48" s="136"/>
      <c r="C48" s="118" t="s">
        <v>10</v>
      </c>
      <c r="D48" s="46" t="s">
        <v>11</v>
      </c>
      <c r="E48" s="118" t="s">
        <v>10</v>
      </c>
      <c r="F48" s="46" t="s">
        <v>11</v>
      </c>
      <c r="G48" s="150"/>
      <c r="H48" s="150"/>
      <c r="I48" s="118" t="s">
        <v>10</v>
      </c>
      <c r="J48" s="154"/>
      <c r="K48" s="154"/>
      <c r="L48" s="14"/>
      <c r="M48" s="14"/>
      <c r="N48" s="136"/>
      <c r="O48" s="136"/>
      <c r="P48" s="118" t="s">
        <v>10</v>
      </c>
      <c r="Q48" s="46" t="s">
        <v>11</v>
      </c>
      <c r="R48" s="118" t="s">
        <v>10</v>
      </c>
      <c r="S48" s="46" t="s">
        <v>11</v>
      </c>
      <c r="T48" s="138"/>
      <c r="U48" s="171"/>
    </row>
    <row r="49" spans="1:21" ht="15">
      <c r="A49" s="55">
        <v>1</v>
      </c>
      <c r="B49" s="85" t="s">
        <v>45</v>
      </c>
      <c r="C49" s="57">
        <v>1011</v>
      </c>
      <c r="D49" s="62">
        <v>0.0815388337769175</v>
      </c>
      <c r="E49" s="57">
        <v>523</v>
      </c>
      <c r="F49" s="62">
        <v>0.044005048380311315</v>
      </c>
      <c r="G49" s="86">
        <v>0.9330783938814531</v>
      </c>
      <c r="H49" s="87">
        <v>0</v>
      </c>
      <c r="I49" s="57">
        <v>829</v>
      </c>
      <c r="J49" s="88">
        <v>0.21954161640530767</v>
      </c>
      <c r="K49" s="89">
        <v>0</v>
      </c>
      <c r="L49" s="14"/>
      <c r="M49" s="14"/>
      <c r="N49" s="55">
        <v>1</v>
      </c>
      <c r="O49" s="85" t="s">
        <v>45</v>
      </c>
      <c r="P49" s="57">
        <v>4994</v>
      </c>
      <c r="Q49" s="62">
        <v>0.05699742062133352</v>
      </c>
      <c r="R49" s="57">
        <v>2613</v>
      </c>
      <c r="S49" s="62">
        <v>0.031238045141545524</v>
      </c>
      <c r="T49" s="60">
        <v>0.9112131649445083</v>
      </c>
      <c r="U49" s="89">
        <v>3</v>
      </c>
    </row>
    <row r="50" spans="1:21" ht="15">
      <c r="A50" s="90">
        <v>2</v>
      </c>
      <c r="B50" s="91" t="s">
        <v>64</v>
      </c>
      <c r="C50" s="65">
        <v>536</v>
      </c>
      <c r="D50" s="70">
        <v>0.04322929268489394</v>
      </c>
      <c r="E50" s="65">
        <v>111</v>
      </c>
      <c r="F50" s="70">
        <v>0.009339503575936053</v>
      </c>
      <c r="G50" s="92">
        <v>3.8288288288288292</v>
      </c>
      <c r="H50" s="93">
        <v>33</v>
      </c>
      <c r="I50" s="65">
        <v>544</v>
      </c>
      <c r="J50" s="94">
        <v>-0.014705882352941124</v>
      </c>
      <c r="K50" s="95">
        <v>0</v>
      </c>
      <c r="L50" s="14"/>
      <c r="M50" s="14"/>
      <c r="N50" s="90">
        <v>2</v>
      </c>
      <c r="O50" s="91" t="s">
        <v>46</v>
      </c>
      <c r="P50" s="65">
        <v>3774</v>
      </c>
      <c r="Q50" s="70">
        <v>0.04307334109429569</v>
      </c>
      <c r="R50" s="65">
        <v>3810</v>
      </c>
      <c r="S50" s="70">
        <v>0.04554801071155318</v>
      </c>
      <c r="T50" s="68">
        <v>-0.009448818897637823</v>
      </c>
      <c r="U50" s="95">
        <v>-1</v>
      </c>
    </row>
    <row r="51" spans="1:21" ht="15">
      <c r="A51" s="90">
        <v>3</v>
      </c>
      <c r="B51" s="91" t="s">
        <v>70</v>
      </c>
      <c r="C51" s="65">
        <v>473</v>
      </c>
      <c r="D51" s="70">
        <v>0.03814823776110977</v>
      </c>
      <c r="E51" s="65">
        <v>222</v>
      </c>
      <c r="F51" s="70">
        <v>0.018679007151872106</v>
      </c>
      <c r="G51" s="92">
        <v>1.1306306306306309</v>
      </c>
      <c r="H51" s="93">
        <v>8</v>
      </c>
      <c r="I51" s="65">
        <v>284</v>
      </c>
      <c r="J51" s="94">
        <v>0.6654929577464788</v>
      </c>
      <c r="K51" s="95">
        <v>6</v>
      </c>
      <c r="L51" s="14"/>
      <c r="M51" s="14"/>
      <c r="N51" s="90">
        <v>3</v>
      </c>
      <c r="O51" s="91" t="s">
        <v>42</v>
      </c>
      <c r="P51" s="65">
        <v>3135</v>
      </c>
      <c r="Q51" s="70">
        <v>0.03578031911251113</v>
      </c>
      <c r="R51" s="65">
        <v>3495</v>
      </c>
      <c r="S51" s="70">
        <v>0.041782230298393265</v>
      </c>
      <c r="T51" s="68">
        <v>-0.10300429184549353</v>
      </c>
      <c r="U51" s="95">
        <v>-1</v>
      </c>
    </row>
    <row r="52" spans="1:21" ht="15">
      <c r="A52" s="90">
        <v>4</v>
      </c>
      <c r="B52" s="91" t="s">
        <v>46</v>
      </c>
      <c r="C52" s="65">
        <v>351</v>
      </c>
      <c r="D52" s="70">
        <v>0.02830873457536898</v>
      </c>
      <c r="E52" s="65">
        <v>353</v>
      </c>
      <c r="F52" s="70">
        <v>0.029701304164913758</v>
      </c>
      <c r="G52" s="92">
        <v>-0.005665722379603388</v>
      </c>
      <c r="H52" s="93">
        <v>-1</v>
      </c>
      <c r="I52" s="65">
        <v>389</v>
      </c>
      <c r="J52" s="94">
        <v>-0.09768637532133673</v>
      </c>
      <c r="K52" s="95">
        <v>1</v>
      </c>
      <c r="L52" s="14"/>
      <c r="M52" s="14"/>
      <c r="N52" s="90">
        <v>4</v>
      </c>
      <c r="O52" s="91" t="s">
        <v>70</v>
      </c>
      <c r="P52" s="65">
        <v>2669</v>
      </c>
      <c r="Q52" s="70">
        <v>0.030461777260380286</v>
      </c>
      <c r="R52" s="65">
        <v>1830</v>
      </c>
      <c r="S52" s="70">
        <v>0.021877390971690894</v>
      </c>
      <c r="T52" s="68">
        <v>0.45846994535519126</v>
      </c>
      <c r="U52" s="95">
        <v>3</v>
      </c>
    </row>
    <row r="53" spans="1:21" ht="15">
      <c r="A53" s="90">
        <v>5</v>
      </c>
      <c r="B53" s="96" t="s">
        <v>42</v>
      </c>
      <c r="C53" s="73">
        <v>350</v>
      </c>
      <c r="D53" s="78">
        <v>0.028228082909912088</v>
      </c>
      <c r="E53" s="73">
        <v>502</v>
      </c>
      <c r="F53" s="78">
        <v>0.04223811527135044</v>
      </c>
      <c r="G53" s="97">
        <v>-0.3027888446215139</v>
      </c>
      <c r="H53" s="98">
        <v>-3</v>
      </c>
      <c r="I53" s="73">
        <v>411</v>
      </c>
      <c r="J53" s="99">
        <v>-0.14841849148418496</v>
      </c>
      <c r="K53" s="100">
        <v>-1</v>
      </c>
      <c r="L53" s="14"/>
      <c r="M53" s="14"/>
      <c r="N53" s="90">
        <v>5</v>
      </c>
      <c r="O53" s="96" t="s">
        <v>64</v>
      </c>
      <c r="P53" s="73">
        <v>2475</v>
      </c>
      <c r="Q53" s="78">
        <v>0.02824762035198247</v>
      </c>
      <c r="R53" s="73">
        <v>1407</v>
      </c>
      <c r="S53" s="78">
        <v>0.01682048584544759</v>
      </c>
      <c r="T53" s="76">
        <v>0.7590618336886994</v>
      </c>
      <c r="U53" s="100">
        <v>12</v>
      </c>
    </row>
    <row r="54" spans="1:21" ht="15">
      <c r="A54" s="101">
        <v>6</v>
      </c>
      <c r="B54" s="85" t="s">
        <v>81</v>
      </c>
      <c r="C54" s="57">
        <v>316</v>
      </c>
      <c r="D54" s="62">
        <v>0.025485926284377774</v>
      </c>
      <c r="E54" s="57">
        <v>240</v>
      </c>
      <c r="F54" s="62">
        <v>0.020193521245267142</v>
      </c>
      <c r="G54" s="86">
        <v>0.31666666666666665</v>
      </c>
      <c r="H54" s="87">
        <v>1</v>
      </c>
      <c r="I54" s="57">
        <v>300</v>
      </c>
      <c r="J54" s="88">
        <v>0.05333333333333323</v>
      </c>
      <c r="K54" s="89">
        <v>1</v>
      </c>
      <c r="L54" s="14"/>
      <c r="M54" s="14"/>
      <c r="N54" s="101">
        <v>6</v>
      </c>
      <c r="O54" s="85" t="s">
        <v>48</v>
      </c>
      <c r="P54" s="57">
        <v>2298</v>
      </c>
      <c r="Q54" s="62">
        <v>0.026227487502567967</v>
      </c>
      <c r="R54" s="57">
        <v>2059</v>
      </c>
      <c r="S54" s="62">
        <v>0.024615053557765876</v>
      </c>
      <c r="T54" s="60">
        <v>0.11607576493443417</v>
      </c>
      <c r="U54" s="89">
        <v>0</v>
      </c>
    </row>
    <row r="55" spans="1:21" ht="15">
      <c r="A55" s="90">
        <v>7</v>
      </c>
      <c r="B55" s="91" t="s">
        <v>39</v>
      </c>
      <c r="C55" s="65">
        <v>309</v>
      </c>
      <c r="D55" s="70">
        <v>0.02492136462617953</v>
      </c>
      <c r="E55" s="65">
        <v>249</v>
      </c>
      <c r="F55" s="70">
        <v>0.02095077829196466</v>
      </c>
      <c r="G55" s="92">
        <v>0.24096385542168686</v>
      </c>
      <c r="H55" s="93">
        <v>-1</v>
      </c>
      <c r="I55" s="65">
        <v>282</v>
      </c>
      <c r="J55" s="94">
        <v>0.0957446808510638</v>
      </c>
      <c r="K55" s="95">
        <v>3</v>
      </c>
      <c r="L55" s="14"/>
      <c r="M55" s="14"/>
      <c r="N55" s="90">
        <v>7</v>
      </c>
      <c r="O55" s="91" t="s">
        <v>66</v>
      </c>
      <c r="P55" s="65">
        <v>2057</v>
      </c>
      <c r="Q55" s="70">
        <v>0.023476911136980985</v>
      </c>
      <c r="R55" s="65">
        <v>1823</v>
      </c>
      <c r="S55" s="70">
        <v>0.021793706962509565</v>
      </c>
      <c r="T55" s="68">
        <v>0.12835984640702147</v>
      </c>
      <c r="U55" s="95">
        <v>1</v>
      </c>
    </row>
    <row r="56" spans="1:21" ht="15">
      <c r="A56" s="90">
        <v>8</v>
      </c>
      <c r="B56" s="91" t="s">
        <v>48</v>
      </c>
      <c r="C56" s="65">
        <v>301</v>
      </c>
      <c r="D56" s="70">
        <v>0.024276151302524397</v>
      </c>
      <c r="E56" s="65">
        <v>235</v>
      </c>
      <c r="F56" s="70">
        <v>0.019772822885990745</v>
      </c>
      <c r="G56" s="92">
        <v>0.2808510638297872</v>
      </c>
      <c r="H56" s="93">
        <v>0</v>
      </c>
      <c r="I56" s="65">
        <v>448</v>
      </c>
      <c r="J56" s="94">
        <v>-0.328125</v>
      </c>
      <c r="K56" s="95">
        <v>-5</v>
      </c>
      <c r="L56" s="14"/>
      <c r="M56" s="14"/>
      <c r="N56" s="90">
        <v>8</v>
      </c>
      <c r="O56" s="91" t="s">
        <v>39</v>
      </c>
      <c r="P56" s="65">
        <v>2052</v>
      </c>
      <c r="Q56" s="70">
        <v>0.02341984523728001</v>
      </c>
      <c r="R56" s="65">
        <v>2205</v>
      </c>
      <c r="S56" s="70">
        <v>0.02636046289211936</v>
      </c>
      <c r="T56" s="68">
        <v>-0.06938775510204087</v>
      </c>
      <c r="U56" s="95">
        <v>-3</v>
      </c>
    </row>
    <row r="57" spans="1:21" ht="15">
      <c r="A57" s="90">
        <v>9</v>
      </c>
      <c r="B57" s="91" t="s">
        <v>117</v>
      </c>
      <c r="C57" s="65">
        <v>265</v>
      </c>
      <c r="D57" s="70">
        <v>0.021372691346076295</v>
      </c>
      <c r="E57" s="65">
        <v>62</v>
      </c>
      <c r="F57" s="70">
        <v>0.005216659655027345</v>
      </c>
      <c r="G57" s="92">
        <v>3.274193548387097</v>
      </c>
      <c r="H57" s="93">
        <v>53</v>
      </c>
      <c r="I57" s="65">
        <v>333</v>
      </c>
      <c r="J57" s="94">
        <v>-0.20420420420420415</v>
      </c>
      <c r="K57" s="95">
        <v>-3</v>
      </c>
      <c r="L57" s="14"/>
      <c r="M57" s="14"/>
      <c r="N57" s="90">
        <v>9</v>
      </c>
      <c r="O57" s="91" t="s">
        <v>81</v>
      </c>
      <c r="P57" s="65">
        <v>1875</v>
      </c>
      <c r="Q57" s="70">
        <v>0.02139971238786551</v>
      </c>
      <c r="R57" s="65">
        <v>1448</v>
      </c>
      <c r="S57" s="70">
        <v>0.0173106350420811</v>
      </c>
      <c r="T57" s="68">
        <v>0.294889502762431</v>
      </c>
      <c r="U57" s="95">
        <v>5</v>
      </c>
    </row>
    <row r="58" spans="1:21" ht="15">
      <c r="A58" s="102">
        <v>10</v>
      </c>
      <c r="B58" s="96" t="s">
        <v>51</v>
      </c>
      <c r="C58" s="73">
        <v>227</v>
      </c>
      <c r="D58" s="78">
        <v>0.018307928058714413</v>
      </c>
      <c r="E58" s="73">
        <v>208</v>
      </c>
      <c r="F58" s="78">
        <v>0.01750105174589819</v>
      </c>
      <c r="G58" s="97">
        <v>0.09134615384615374</v>
      </c>
      <c r="H58" s="98">
        <v>3</v>
      </c>
      <c r="I58" s="73">
        <v>289</v>
      </c>
      <c r="J58" s="99">
        <v>-0.2145328719723183</v>
      </c>
      <c r="K58" s="100">
        <v>-2</v>
      </c>
      <c r="L58" s="14"/>
      <c r="M58" s="14"/>
      <c r="N58" s="102">
        <v>10</v>
      </c>
      <c r="O58" s="96" t="s">
        <v>54</v>
      </c>
      <c r="P58" s="73">
        <v>1855</v>
      </c>
      <c r="Q58" s="78">
        <v>0.021171448789061607</v>
      </c>
      <c r="R58" s="73">
        <v>1627</v>
      </c>
      <c r="S58" s="78">
        <v>0.019450554705432287</v>
      </c>
      <c r="T58" s="76">
        <v>0.14013521819299335</v>
      </c>
      <c r="U58" s="100">
        <v>0</v>
      </c>
    </row>
    <row r="59" spans="1:21" ht="15">
      <c r="A59" s="101"/>
      <c r="B59" s="85" t="s">
        <v>66</v>
      </c>
      <c r="C59" s="57">
        <v>227</v>
      </c>
      <c r="D59" s="62">
        <v>0.018307928058714413</v>
      </c>
      <c r="E59" s="57">
        <v>226</v>
      </c>
      <c r="F59" s="62">
        <v>0.019015565839293227</v>
      </c>
      <c r="G59" s="86">
        <v>0.004424778761061843</v>
      </c>
      <c r="H59" s="87">
        <v>0</v>
      </c>
      <c r="I59" s="57">
        <v>244</v>
      </c>
      <c r="J59" s="88">
        <v>-0.069672131147541</v>
      </c>
      <c r="K59" s="89">
        <v>1</v>
      </c>
      <c r="L59" s="14"/>
      <c r="M59" s="14"/>
      <c r="N59" s="101">
        <v>11</v>
      </c>
      <c r="O59" s="85" t="s">
        <v>51</v>
      </c>
      <c r="P59" s="57">
        <v>1750</v>
      </c>
      <c r="Q59" s="62">
        <v>0.01997306489534114</v>
      </c>
      <c r="R59" s="57">
        <v>1479</v>
      </c>
      <c r="S59" s="62">
        <v>0.017681235654169854</v>
      </c>
      <c r="T59" s="60">
        <v>0.1832319134550371</v>
      </c>
      <c r="U59" s="89">
        <v>1</v>
      </c>
    </row>
    <row r="60" spans="1:21" ht="15">
      <c r="A60" s="90">
        <v>12</v>
      </c>
      <c r="B60" s="91" t="s">
        <v>122</v>
      </c>
      <c r="C60" s="65">
        <v>208</v>
      </c>
      <c r="D60" s="70">
        <v>0.01677554641503347</v>
      </c>
      <c r="E60" s="65">
        <v>190</v>
      </c>
      <c r="F60" s="70">
        <v>0.015986537652503154</v>
      </c>
      <c r="G60" s="92">
        <v>0.09473684210526323</v>
      </c>
      <c r="H60" s="93">
        <v>4</v>
      </c>
      <c r="I60" s="65">
        <v>225</v>
      </c>
      <c r="J60" s="94">
        <v>-0.0755555555555556</v>
      </c>
      <c r="K60" s="95">
        <v>1</v>
      </c>
      <c r="L60" s="14"/>
      <c r="M60" s="14"/>
      <c r="N60" s="90">
        <v>12</v>
      </c>
      <c r="O60" s="91" t="s">
        <v>49</v>
      </c>
      <c r="P60" s="65">
        <v>1701</v>
      </c>
      <c r="Q60" s="70">
        <v>0.01941381907827159</v>
      </c>
      <c r="R60" s="65">
        <v>1671</v>
      </c>
      <c r="S60" s="70">
        <v>0.019976568477429228</v>
      </c>
      <c r="T60" s="68">
        <v>0.01795332136445249</v>
      </c>
      <c r="U60" s="95">
        <v>-3</v>
      </c>
    </row>
    <row r="61" spans="1:21" ht="15">
      <c r="A61" s="90">
        <v>13</v>
      </c>
      <c r="B61" s="91" t="s">
        <v>146</v>
      </c>
      <c r="C61" s="65">
        <v>177</v>
      </c>
      <c r="D61" s="70">
        <v>0.014275344785869828</v>
      </c>
      <c r="E61" s="65">
        <v>282</v>
      </c>
      <c r="F61" s="70">
        <v>0.023727387463188893</v>
      </c>
      <c r="G61" s="92">
        <v>-0.37234042553191493</v>
      </c>
      <c r="H61" s="93">
        <v>-8</v>
      </c>
      <c r="I61" s="65">
        <v>121</v>
      </c>
      <c r="J61" s="94">
        <v>0.4628099173553719</v>
      </c>
      <c r="K61" s="95">
        <v>18</v>
      </c>
      <c r="L61" s="14"/>
      <c r="M61" s="14"/>
      <c r="N61" s="90">
        <v>13</v>
      </c>
      <c r="O61" s="91" t="s">
        <v>41</v>
      </c>
      <c r="P61" s="65">
        <v>1550</v>
      </c>
      <c r="Q61" s="70">
        <v>0.01769042890730215</v>
      </c>
      <c r="R61" s="65">
        <v>2721</v>
      </c>
      <c r="S61" s="70">
        <v>0.03252916985462892</v>
      </c>
      <c r="T61" s="68">
        <v>-0.43035648658581405</v>
      </c>
      <c r="U61" s="95">
        <v>-10</v>
      </c>
    </row>
    <row r="62" spans="1:21" ht="15">
      <c r="A62" s="90">
        <v>14</v>
      </c>
      <c r="B62" s="91" t="s">
        <v>116</v>
      </c>
      <c r="C62" s="65">
        <v>169</v>
      </c>
      <c r="D62" s="70">
        <v>0.013630131462214696</v>
      </c>
      <c r="E62" s="65">
        <v>133</v>
      </c>
      <c r="F62" s="70">
        <v>0.011190576356752208</v>
      </c>
      <c r="G62" s="92">
        <v>0.2706766917293233</v>
      </c>
      <c r="H62" s="93">
        <v>14</v>
      </c>
      <c r="I62" s="65">
        <v>235</v>
      </c>
      <c r="J62" s="94">
        <v>-0.2808510638297872</v>
      </c>
      <c r="K62" s="95">
        <v>-2</v>
      </c>
      <c r="L62" s="14"/>
      <c r="M62" s="14"/>
      <c r="N62" s="90">
        <v>14</v>
      </c>
      <c r="O62" s="91" t="s">
        <v>80</v>
      </c>
      <c r="P62" s="65">
        <v>1454</v>
      </c>
      <c r="Q62" s="70">
        <v>0.01659476363304344</v>
      </c>
      <c r="R62" s="65">
        <v>1428</v>
      </c>
      <c r="S62" s="70">
        <v>0.017071537872991583</v>
      </c>
      <c r="T62" s="68">
        <v>0.0182072829131652</v>
      </c>
      <c r="U62" s="95">
        <v>2</v>
      </c>
    </row>
    <row r="63" spans="1:21" ht="15">
      <c r="A63" s="102">
        <v>15</v>
      </c>
      <c r="B63" s="96" t="s">
        <v>69</v>
      </c>
      <c r="C63" s="73">
        <v>167</v>
      </c>
      <c r="D63" s="78">
        <v>0.013468828131300912</v>
      </c>
      <c r="E63" s="73">
        <v>232</v>
      </c>
      <c r="F63" s="78">
        <v>0.019520403870424904</v>
      </c>
      <c r="G63" s="97">
        <v>-0.2801724137931034</v>
      </c>
      <c r="H63" s="98">
        <v>-6</v>
      </c>
      <c r="I63" s="73">
        <v>162</v>
      </c>
      <c r="J63" s="99">
        <v>0.030864197530864113</v>
      </c>
      <c r="K63" s="100">
        <v>8</v>
      </c>
      <c r="L63" s="14"/>
      <c r="M63" s="14"/>
      <c r="N63" s="102">
        <v>15</v>
      </c>
      <c r="O63" s="96" t="s">
        <v>82</v>
      </c>
      <c r="P63" s="73">
        <v>1334</v>
      </c>
      <c r="Q63" s="78">
        <v>0.015225182040220046</v>
      </c>
      <c r="R63" s="73">
        <v>1545</v>
      </c>
      <c r="S63" s="78">
        <v>0.018470256312165263</v>
      </c>
      <c r="T63" s="76">
        <v>-0.13656957928802593</v>
      </c>
      <c r="U63" s="100">
        <v>-4</v>
      </c>
    </row>
    <row r="64" spans="1:21" ht="15">
      <c r="A64" s="101"/>
      <c r="B64" s="85" t="s">
        <v>118</v>
      </c>
      <c r="C64" s="57">
        <v>167</v>
      </c>
      <c r="D64" s="62">
        <v>0.013468828131300912</v>
      </c>
      <c r="E64" s="57">
        <v>193</v>
      </c>
      <c r="F64" s="62">
        <v>0.016238956668068995</v>
      </c>
      <c r="G64" s="86">
        <v>-0.13471502590673579</v>
      </c>
      <c r="H64" s="87">
        <v>0</v>
      </c>
      <c r="I64" s="57">
        <v>218</v>
      </c>
      <c r="J64" s="88">
        <v>-0.2339449541284404</v>
      </c>
      <c r="K64" s="89">
        <v>-1</v>
      </c>
      <c r="L64" s="14"/>
      <c r="M64" s="14"/>
      <c r="N64" s="101">
        <v>16</v>
      </c>
      <c r="O64" s="85" t="s">
        <v>79</v>
      </c>
      <c r="P64" s="57">
        <v>1319</v>
      </c>
      <c r="Q64" s="62">
        <v>0.015053984341117122</v>
      </c>
      <c r="R64" s="57">
        <v>1375</v>
      </c>
      <c r="S64" s="62">
        <v>0.01643793037490436</v>
      </c>
      <c r="T64" s="60">
        <v>-0.04072727272727272</v>
      </c>
      <c r="U64" s="89">
        <v>3</v>
      </c>
    </row>
    <row r="65" spans="1:21" ht="15">
      <c r="A65" s="90">
        <v>17</v>
      </c>
      <c r="B65" s="91" t="s">
        <v>49</v>
      </c>
      <c r="C65" s="65">
        <v>154</v>
      </c>
      <c r="D65" s="70">
        <v>0.012420356480361319</v>
      </c>
      <c r="E65" s="65">
        <v>177</v>
      </c>
      <c r="F65" s="70">
        <v>0.014892721918384519</v>
      </c>
      <c r="G65" s="92">
        <v>-0.12994350282485878</v>
      </c>
      <c r="H65" s="93">
        <v>2</v>
      </c>
      <c r="I65" s="65">
        <v>143</v>
      </c>
      <c r="J65" s="94">
        <v>0.07692307692307687</v>
      </c>
      <c r="K65" s="95">
        <v>7</v>
      </c>
      <c r="L65" s="14"/>
      <c r="M65" s="14"/>
      <c r="N65" s="90">
        <v>17</v>
      </c>
      <c r="O65" s="91" t="s">
        <v>116</v>
      </c>
      <c r="P65" s="65">
        <v>1199</v>
      </c>
      <c r="Q65" s="70">
        <v>0.013684402748293729</v>
      </c>
      <c r="R65" s="65">
        <v>637</v>
      </c>
      <c r="S65" s="70">
        <v>0.007615244835501148</v>
      </c>
      <c r="T65" s="68">
        <v>0.8822605965463108</v>
      </c>
      <c r="U65" s="95">
        <v>26</v>
      </c>
    </row>
    <row r="66" spans="1:21" ht="15">
      <c r="A66" s="90">
        <v>18</v>
      </c>
      <c r="B66" s="91" t="s">
        <v>41</v>
      </c>
      <c r="C66" s="65">
        <v>149</v>
      </c>
      <c r="D66" s="70">
        <v>0.01201709815307686</v>
      </c>
      <c r="E66" s="65">
        <v>331</v>
      </c>
      <c r="F66" s="70">
        <v>0.0278502313840976</v>
      </c>
      <c r="G66" s="92">
        <v>-0.5498489425981873</v>
      </c>
      <c r="H66" s="93">
        <v>-14</v>
      </c>
      <c r="I66" s="65">
        <v>194</v>
      </c>
      <c r="J66" s="94">
        <v>-0.2319587628865979</v>
      </c>
      <c r="K66" s="95">
        <v>-1</v>
      </c>
      <c r="L66" s="14"/>
      <c r="M66" s="14"/>
      <c r="N66" s="90">
        <v>18</v>
      </c>
      <c r="O66" s="91" t="s">
        <v>57</v>
      </c>
      <c r="P66" s="65">
        <v>1113</v>
      </c>
      <c r="Q66" s="70">
        <v>0.012702869273436964</v>
      </c>
      <c r="R66" s="65">
        <v>1453</v>
      </c>
      <c r="S66" s="70">
        <v>0.017370409334353482</v>
      </c>
      <c r="T66" s="68">
        <v>-0.23399862353750855</v>
      </c>
      <c r="U66" s="95">
        <v>-5</v>
      </c>
    </row>
    <row r="67" spans="1:21" ht="15">
      <c r="A67" s="90">
        <v>19</v>
      </c>
      <c r="B67" s="91" t="s">
        <v>123</v>
      </c>
      <c r="C67" s="65">
        <v>148</v>
      </c>
      <c r="D67" s="70">
        <v>0.011936446487619969</v>
      </c>
      <c r="E67" s="65">
        <v>195</v>
      </c>
      <c r="F67" s="70">
        <v>0.016407236011779555</v>
      </c>
      <c r="G67" s="92">
        <v>-0.24102564102564106</v>
      </c>
      <c r="H67" s="93">
        <v>-5</v>
      </c>
      <c r="I67" s="65">
        <v>191</v>
      </c>
      <c r="J67" s="94">
        <v>-0.22513089005235598</v>
      </c>
      <c r="K67" s="95">
        <v>-1</v>
      </c>
      <c r="N67" s="90">
        <v>19</v>
      </c>
      <c r="O67" s="91" t="s">
        <v>69</v>
      </c>
      <c r="P67" s="65">
        <v>1100</v>
      </c>
      <c r="Q67" s="70">
        <v>0.012554497934214431</v>
      </c>
      <c r="R67" s="65">
        <v>1441</v>
      </c>
      <c r="S67" s="70">
        <v>0.01722695103289977</v>
      </c>
      <c r="T67" s="68">
        <v>-0.23664122137404575</v>
      </c>
      <c r="U67" s="95">
        <v>-4</v>
      </c>
    </row>
    <row r="68" spans="1:21" ht="15">
      <c r="A68" s="102">
        <v>20</v>
      </c>
      <c r="B68" s="96" t="s">
        <v>147</v>
      </c>
      <c r="C68" s="73">
        <v>145</v>
      </c>
      <c r="D68" s="78">
        <v>0.011694491491249294</v>
      </c>
      <c r="E68" s="73">
        <v>77</v>
      </c>
      <c r="F68" s="78">
        <v>0.006478754732856542</v>
      </c>
      <c r="G68" s="97">
        <v>0.8831168831168832</v>
      </c>
      <c r="H68" s="98">
        <v>35</v>
      </c>
      <c r="I68" s="73">
        <v>141</v>
      </c>
      <c r="J68" s="99">
        <v>0.028368794326241176</v>
      </c>
      <c r="K68" s="100">
        <v>5</v>
      </c>
      <c r="N68" s="102">
        <v>20</v>
      </c>
      <c r="O68" s="96" t="s">
        <v>118</v>
      </c>
      <c r="P68" s="73">
        <v>1096</v>
      </c>
      <c r="Q68" s="78">
        <v>0.01250884521445365</v>
      </c>
      <c r="R68" s="73">
        <v>865</v>
      </c>
      <c r="S68" s="78">
        <v>0.010340952563121652</v>
      </c>
      <c r="T68" s="76">
        <v>0.2670520231213873</v>
      </c>
      <c r="U68" s="100">
        <v>8</v>
      </c>
    </row>
    <row r="69" spans="1:21" ht="15">
      <c r="A69" s="163" t="s">
        <v>53</v>
      </c>
      <c r="B69" s="164"/>
      <c r="C69" s="26">
        <f>SUM(C49:C68)</f>
        <v>5850</v>
      </c>
      <c r="D69" s="6">
        <f>C69/C71</f>
        <v>0.47181224292281637</v>
      </c>
      <c r="E69" s="26">
        <f>SUM(E49:E68)</f>
        <v>4741</v>
      </c>
      <c r="F69" s="6">
        <f>E69/E71</f>
        <v>0.39890618426588137</v>
      </c>
      <c r="G69" s="17">
        <f>C69/E69-1</f>
        <v>0.2339168951697954</v>
      </c>
      <c r="H69" s="17"/>
      <c r="I69" s="26">
        <f>SUM(I49:I68)</f>
        <v>5983</v>
      </c>
      <c r="J69" s="18">
        <f>C69/I69-1</f>
        <v>-0.022229650676917956</v>
      </c>
      <c r="K69" s="19"/>
      <c r="N69" s="163" t="s">
        <v>53</v>
      </c>
      <c r="O69" s="164"/>
      <c r="P69" s="3">
        <f>SUM(P49:P68)</f>
        <v>40800</v>
      </c>
      <c r="Q69" s="6">
        <f>P69/P71</f>
        <v>0.46565774155995343</v>
      </c>
      <c r="R69" s="3">
        <f>SUM(R49:R68)</f>
        <v>36932</v>
      </c>
      <c r="S69" s="6">
        <f>R69/R71</f>
        <v>0.4415168324407039</v>
      </c>
      <c r="T69" s="17">
        <f>P69/R69-1</f>
        <v>0.1047330228528105</v>
      </c>
      <c r="U69" s="27"/>
    </row>
    <row r="70" spans="1:21" ht="15">
      <c r="A70" s="163" t="s">
        <v>12</v>
      </c>
      <c r="B70" s="164"/>
      <c r="C70" s="26">
        <f>C71-SUM(C49:C68)</f>
        <v>6549</v>
      </c>
      <c r="D70" s="6">
        <f>C70/C71</f>
        <v>0.5281877570771837</v>
      </c>
      <c r="E70" s="26">
        <f>E71-SUM(E49:E68)</f>
        <v>7144</v>
      </c>
      <c r="F70" s="6">
        <f>E70/E71</f>
        <v>0.6010938157341187</v>
      </c>
      <c r="G70" s="17">
        <f>C70/E70-1</f>
        <v>-0.08328667413213886</v>
      </c>
      <c r="H70" s="17"/>
      <c r="I70" s="26">
        <f>I71-SUM(I49:I68)</f>
        <v>7286</v>
      </c>
      <c r="J70" s="18">
        <f>C70/I70-1</f>
        <v>-0.1011528959648641</v>
      </c>
      <c r="K70" s="19"/>
      <c r="N70" s="163" t="s">
        <v>12</v>
      </c>
      <c r="O70" s="164"/>
      <c r="P70" s="3">
        <f>P71-SUM(P49:P68)</f>
        <v>46818</v>
      </c>
      <c r="Q70" s="6">
        <f>P70/P71</f>
        <v>0.5343422584400466</v>
      </c>
      <c r="R70" s="3">
        <f>R71-SUM(R49:R68)</f>
        <v>46716</v>
      </c>
      <c r="S70" s="6">
        <f>R70/R71</f>
        <v>0.5584831675592961</v>
      </c>
      <c r="T70" s="17">
        <f>P70/R70-1</f>
        <v>0.0021834061135370675</v>
      </c>
      <c r="U70" s="28"/>
    </row>
    <row r="71" spans="1:21" ht="15">
      <c r="A71" s="155" t="s">
        <v>38</v>
      </c>
      <c r="B71" s="156"/>
      <c r="C71" s="24">
        <v>12399</v>
      </c>
      <c r="D71" s="103">
        <v>1</v>
      </c>
      <c r="E71" s="24">
        <v>11885</v>
      </c>
      <c r="F71" s="103">
        <v>1</v>
      </c>
      <c r="G71" s="20">
        <v>0.04324779133361378</v>
      </c>
      <c r="H71" s="20"/>
      <c r="I71" s="24">
        <v>13269</v>
      </c>
      <c r="J71" s="49">
        <v>-0.06556635767578567</v>
      </c>
      <c r="K71" s="104"/>
      <c r="N71" s="155" t="s">
        <v>38</v>
      </c>
      <c r="O71" s="156"/>
      <c r="P71" s="24">
        <v>87618</v>
      </c>
      <c r="Q71" s="103">
        <v>1</v>
      </c>
      <c r="R71" s="24">
        <v>83648</v>
      </c>
      <c r="S71" s="103">
        <v>1</v>
      </c>
      <c r="T71" s="29">
        <v>0.04746078806426923</v>
      </c>
      <c r="U71" s="104"/>
    </row>
    <row r="72" spans="1:14" ht="15">
      <c r="A72" t="s">
        <v>110</v>
      </c>
      <c r="N72" t="s">
        <v>110</v>
      </c>
    </row>
    <row r="73" spans="1:14" ht="15">
      <c r="A73" s="9" t="s">
        <v>112</v>
      </c>
      <c r="N73" s="9" t="s">
        <v>112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08" dxfId="146" operator="lessThan">
      <formula>0</formula>
    </cfRule>
  </conditionalFormatting>
  <conditionalFormatting sqref="K33">
    <cfRule type="cellIs" priority="810" dxfId="146" operator="lessThan">
      <formula>0</formula>
    </cfRule>
  </conditionalFormatting>
  <conditionalFormatting sqref="G32:H32 J32">
    <cfRule type="cellIs" priority="809" dxfId="146" operator="lessThan">
      <formula>0</formula>
    </cfRule>
  </conditionalFormatting>
  <conditionalFormatting sqref="G33:H33 J33">
    <cfRule type="cellIs" priority="811" dxfId="146" operator="lessThan">
      <formula>0</formula>
    </cfRule>
  </conditionalFormatting>
  <conditionalFormatting sqref="K69">
    <cfRule type="cellIs" priority="804" dxfId="146" operator="lessThan">
      <formula>0</formula>
    </cfRule>
  </conditionalFormatting>
  <conditionalFormatting sqref="K70">
    <cfRule type="cellIs" priority="806" dxfId="146" operator="lessThan">
      <formula>0</formula>
    </cfRule>
  </conditionalFormatting>
  <conditionalFormatting sqref="G69:H69 J69">
    <cfRule type="cellIs" priority="805" dxfId="146" operator="lessThan">
      <formula>0</formula>
    </cfRule>
  </conditionalFormatting>
  <conditionalFormatting sqref="G70:H70 J70">
    <cfRule type="cellIs" priority="807" dxfId="146" operator="lessThan">
      <formula>0</formula>
    </cfRule>
  </conditionalFormatting>
  <conditionalFormatting sqref="U33">
    <cfRule type="cellIs" priority="800" dxfId="146" operator="lessThan">
      <formula>0</formula>
    </cfRule>
  </conditionalFormatting>
  <conditionalFormatting sqref="T33">
    <cfRule type="cellIs" priority="799" dxfId="146" operator="lessThan">
      <formula>0</formula>
    </cfRule>
  </conditionalFormatting>
  <conditionalFormatting sqref="T32">
    <cfRule type="cellIs" priority="798" dxfId="146" operator="lessThan">
      <formula>0</formula>
    </cfRule>
  </conditionalFormatting>
  <conditionalFormatting sqref="U32">
    <cfRule type="cellIs" priority="801" dxfId="146" operator="lessThan">
      <formula>0</formula>
    </cfRule>
    <cfRule type="cellIs" priority="802" dxfId="147" operator="equal">
      <formula>0</formula>
    </cfRule>
    <cfRule type="cellIs" priority="803" dxfId="148" operator="greaterThan">
      <formula>0</formula>
    </cfRule>
  </conditionalFormatting>
  <conditionalFormatting sqref="T69">
    <cfRule type="cellIs" priority="792" dxfId="146" operator="lessThan">
      <formula>0</formula>
    </cfRule>
  </conditionalFormatting>
  <conditionalFormatting sqref="U70">
    <cfRule type="cellIs" priority="794" dxfId="146" operator="lessThan">
      <formula>0</formula>
    </cfRule>
  </conditionalFormatting>
  <conditionalFormatting sqref="U69">
    <cfRule type="cellIs" priority="795" dxfId="146" operator="lessThan">
      <formula>0</formula>
    </cfRule>
    <cfRule type="cellIs" priority="796" dxfId="147" operator="equal">
      <formula>0</formula>
    </cfRule>
    <cfRule type="cellIs" priority="797" dxfId="148" operator="greaterThan">
      <formula>0</formula>
    </cfRule>
  </conditionalFormatting>
  <conditionalFormatting sqref="T70">
    <cfRule type="cellIs" priority="793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43649</v>
      </c>
    </row>
    <row r="2" spans="2:15" ht="14.25" customHeight="1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129</v>
      </c>
      <c r="E5" s="146"/>
      <c r="F5" s="146"/>
      <c r="G5" s="146"/>
      <c r="H5" s="147"/>
      <c r="I5" s="146" t="s">
        <v>119</v>
      </c>
      <c r="J5" s="146"/>
      <c r="K5" s="145" t="s">
        <v>130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131</v>
      </c>
      <c r="E6" s="127"/>
      <c r="F6" s="127"/>
      <c r="G6" s="127"/>
      <c r="H6" s="128"/>
      <c r="I6" s="127" t="s">
        <v>120</v>
      </c>
      <c r="J6" s="127"/>
      <c r="K6" s="126" t="s">
        <v>132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133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4" t="s">
        <v>8</v>
      </c>
      <c r="E9" s="116" t="s">
        <v>2</v>
      </c>
      <c r="F9" s="115" t="s">
        <v>8</v>
      </c>
      <c r="G9" s="43" t="s">
        <v>2</v>
      </c>
      <c r="H9" s="137" t="s">
        <v>9</v>
      </c>
      <c r="I9" s="44" t="s">
        <v>8</v>
      </c>
      <c r="J9" s="141" t="s">
        <v>134</v>
      </c>
      <c r="K9" s="114" t="s">
        <v>8</v>
      </c>
      <c r="L9" s="42" t="s">
        <v>2</v>
      </c>
      <c r="M9" s="115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8" t="s">
        <v>10</v>
      </c>
      <c r="E10" s="117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8" t="s">
        <v>10</v>
      </c>
      <c r="L10" s="117" t="s">
        <v>11</v>
      </c>
      <c r="M10" s="41" t="s">
        <v>10</v>
      </c>
      <c r="N10" s="117" t="s">
        <v>11</v>
      </c>
      <c r="O10" s="140"/>
    </row>
    <row r="11" spans="2:15" ht="14.25" customHeight="1">
      <c r="B11" s="55">
        <v>1</v>
      </c>
      <c r="C11" s="56" t="s">
        <v>28</v>
      </c>
      <c r="D11" s="57">
        <v>801</v>
      </c>
      <c r="E11" s="58">
        <v>0.13421581769436997</v>
      </c>
      <c r="F11" s="57">
        <v>921</v>
      </c>
      <c r="G11" s="59">
        <v>0.1447203016970459</v>
      </c>
      <c r="H11" s="60">
        <v>-0.13029315960912047</v>
      </c>
      <c r="I11" s="61">
        <v>1022</v>
      </c>
      <c r="J11" s="62">
        <v>-0.21624266144814086</v>
      </c>
      <c r="K11" s="57">
        <v>5312</v>
      </c>
      <c r="L11" s="58">
        <v>0.15150305173692316</v>
      </c>
      <c r="M11" s="57">
        <v>5422</v>
      </c>
      <c r="N11" s="59">
        <v>0.16719602824632274</v>
      </c>
      <c r="O11" s="60">
        <v>-0.020287716709701198</v>
      </c>
    </row>
    <row r="12" spans="2:15" ht="14.25" customHeight="1">
      <c r="B12" s="63">
        <v>2</v>
      </c>
      <c r="C12" s="64" t="s">
        <v>26</v>
      </c>
      <c r="D12" s="65">
        <v>896</v>
      </c>
      <c r="E12" s="66">
        <v>0.15013404825737264</v>
      </c>
      <c r="F12" s="65">
        <v>1144</v>
      </c>
      <c r="G12" s="67">
        <v>0.17976115650534255</v>
      </c>
      <c r="H12" s="68">
        <v>-0.21678321678321677</v>
      </c>
      <c r="I12" s="69">
        <v>894</v>
      </c>
      <c r="J12" s="70">
        <v>0.0022371364653244186</v>
      </c>
      <c r="K12" s="65">
        <v>5117</v>
      </c>
      <c r="L12" s="66">
        <v>0.14594147510124922</v>
      </c>
      <c r="M12" s="65">
        <v>5123</v>
      </c>
      <c r="N12" s="67">
        <v>0.1579758857812452</v>
      </c>
      <c r="O12" s="68">
        <v>-0.0011711887565879486</v>
      </c>
    </row>
    <row r="13" spans="2:15" ht="14.25" customHeight="1">
      <c r="B13" s="63">
        <v>3</v>
      </c>
      <c r="C13" s="64" t="s">
        <v>23</v>
      </c>
      <c r="D13" s="65">
        <v>927</v>
      </c>
      <c r="E13" s="66">
        <v>0.155328418230563</v>
      </c>
      <c r="F13" s="65">
        <v>673</v>
      </c>
      <c r="G13" s="67">
        <v>0.10575109993714644</v>
      </c>
      <c r="H13" s="68">
        <v>0.3774145616641902</v>
      </c>
      <c r="I13" s="69">
        <v>828</v>
      </c>
      <c r="J13" s="70">
        <v>0.11956521739130443</v>
      </c>
      <c r="K13" s="65">
        <v>4551</v>
      </c>
      <c r="L13" s="66">
        <v>0.12979864240488279</v>
      </c>
      <c r="M13" s="65">
        <v>3648</v>
      </c>
      <c r="N13" s="67">
        <v>0.1124919053933208</v>
      </c>
      <c r="O13" s="68">
        <v>0.24753289473684204</v>
      </c>
    </row>
    <row r="14" spans="2:15" ht="14.25" customHeight="1">
      <c r="B14" s="63">
        <v>4</v>
      </c>
      <c r="C14" s="64" t="s">
        <v>20</v>
      </c>
      <c r="D14" s="65">
        <v>692</v>
      </c>
      <c r="E14" s="66">
        <v>0.11595174262734584</v>
      </c>
      <c r="F14" s="65">
        <v>432</v>
      </c>
      <c r="G14" s="67">
        <v>0.0678818353236958</v>
      </c>
      <c r="H14" s="68">
        <v>0.6018518518518519</v>
      </c>
      <c r="I14" s="69">
        <v>679</v>
      </c>
      <c r="J14" s="70">
        <v>0.019145802650957222</v>
      </c>
      <c r="K14" s="65">
        <v>3814</v>
      </c>
      <c r="L14" s="66">
        <v>0.10877873481261766</v>
      </c>
      <c r="M14" s="65">
        <v>2607</v>
      </c>
      <c r="N14" s="67">
        <v>0.08039100804835178</v>
      </c>
      <c r="O14" s="68">
        <v>0.4629842731108553</v>
      </c>
    </row>
    <row r="15" spans="2:15" ht="14.25" customHeight="1">
      <c r="B15" s="71">
        <v>5</v>
      </c>
      <c r="C15" s="72" t="s">
        <v>34</v>
      </c>
      <c r="D15" s="73">
        <v>497</v>
      </c>
      <c r="E15" s="74">
        <v>0.0832774798927614</v>
      </c>
      <c r="F15" s="73">
        <v>477</v>
      </c>
      <c r="G15" s="75">
        <v>0.07495285983658077</v>
      </c>
      <c r="H15" s="76">
        <v>0.04192872117400426</v>
      </c>
      <c r="I15" s="77">
        <v>567</v>
      </c>
      <c r="J15" s="78">
        <v>-0.12345679012345678</v>
      </c>
      <c r="K15" s="73">
        <v>3286</v>
      </c>
      <c r="L15" s="74">
        <v>0.09371969653756203</v>
      </c>
      <c r="M15" s="73">
        <v>2546</v>
      </c>
      <c r="N15" s="75">
        <v>0.07850997563908847</v>
      </c>
      <c r="O15" s="76">
        <v>0.29065200314218376</v>
      </c>
    </row>
    <row r="16" spans="2:15" ht="14.25" customHeight="1">
      <c r="B16" s="55">
        <v>6</v>
      </c>
      <c r="C16" s="56" t="s">
        <v>29</v>
      </c>
      <c r="D16" s="57">
        <v>455</v>
      </c>
      <c r="E16" s="58">
        <v>0.07623994638069705</v>
      </c>
      <c r="F16" s="57">
        <v>491</v>
      </c>
      <c r="G16" s="59">
        <v>0.07715273412947832</v>
      </c>
      <c r="H16" s="60">
        <v>-0.07331975560081472</v>
      </c>
      <c r="I16" s="61">
        <v>424</v>
      </c>
      <c r="J16" s="62">
        <v>0.07311320754716988</v>
      </c>
      <c r="K16" s="57">
        <v>2858</v>
      </c>
      <c r="L16" s="58">
        <v>0.08151274884490331</v>
      </c>
      <c r="M16" s="57">
        <v>2991</v>
      </c>
      <c r="N16" s="59">
        <v>0.0922322612476487</v>
      </c>
      <c r="O16" s="60">
        <v>-0.044466733533935154</v>
      </c>
    </row>
    <row r="17" spans="2:15" ht="14.25" customHeight="1">
      <c r="B17" s="63">
        <v>7</v>
      </c>
      <c r="C17" s="64" t="s">
        <v>63</v>
      </c>
      <c r="D17" s="65">
        <v>483</v>
      </c>
      <c r="E17" s="66">
        <v>0.08093163538873994</v>
      </c>
      <c r="F17" s="65">
        <v>584</v>
      </c>
      <c r="G17" s="67">
        <v>0.0917661847894406</v>
      </c>
      <c r="H17" s="68">
        <v>-0.17294520547945202</v>
      </c>
      <c r="I17" s="69">
        <v>468</v>
      </c>
      <c r="J17" s="70">
        <v>0.03205128205128216</v>
      </c>
      <c r="K17" s="65">
        <v>2636</v>
      </c>
      <c r="L17" s="66">
        <v>0.07518110775198221</v>
      </c>
      <c r="M17" s="65">
        <v>2793</v>
      </c>
      <c r="N17" s="67">
        <v>0.08612661506676124</v>
      </c>
      <c r="O17" s="68">
        <v>-0.05621195846759752</v>
      </c>
    </row>
    <row r="18" spans="2:15" ht="14.25" customHeight="1">
      <c r="B18" s="63">
        <v>8</v>
      </c>
      <c r="C18" s="64" t="s">
        <v>30</v>
      </c>
      <c r="D18" s="65">
        <v>309</v>
      </c>
      <c r="E18" s="66">
        <v>0.05177613941018767</v>
      </c>
      <c r="F18" s="65">
        <v>448</v>
      </c>
      <c r="G18" s="67">
        <v>0.07039597737272156</v>
      </c>
      <c r="H18" s="68">
        <v>-0.3102678571428571</v>
      </c>
      <c r="I18" s="69">
        <v>335</v>
      </c>
      <c r="J18" s="70">
        <v>-0.07761194029850749</v>
      </c>
      <c r="K18" s="65">
        <v>1912</v>
      </c>
      <c r="L18" s="66">
        <v>0.05453197193542867</v>
      </c>
      <c r="M18" s="65">
        <v>1929</v>
      </c>
      <c r="N18" s="67">
        <v>0.05948379536834315</v>
      </c>
      <c r="O18" s="68">
        <v>-0.008812856402281022</v>
      </c>
    </row>
    <row r="19" spans="2:15" ht="14.25" customHeight="1">
      <c r="B19" s="63">
        <v>9</v>
      </c>
      <c r="C19" s="64" t="s">
        <v>22</v>
      </c>
      <c r="D19" s="65">
        <v>297</v>
      </c>
      <c r="E19" s="66">
        <v>0.049765415549597854</v>
      </c>
      <c r="F19" s="65">
        <v>390</v>
      </c>
      <c r="G19" s="67">
        <v>0.06128221244500314</v>
      </c>
      <c r="H19" s="68">
        <v>-0.2384615384615385</v>
      </c>
      <c r="I19" s="69">
        <v>284</v>
      </c>
      <c r="J19" s="70">
        <v>0.045774647887323994</v>
      </c>
      <c r="K19" s="65">
        <v>1832</v>
      </c>
      <c r="L19" s="66">
        <v>0.05225029946951115</v>
      </c>
      <c r="M19" s="65">
        <v>1633</v>
      </c>
      <c r="N19" s="67">
        <v>0.050356162693885105</v>
      </c>
      <c r="O19" s="68">
        <v>0.12186160440906302</v>
      </c>
    </row>
    <row r="20" spans="2:15" ht="14.25" customHeight="1">
      <c r="B20" s="71">
        <v>10</v>
      </c>
      <c r="C20" s="72" t="s">
        <v>31</v>
      </c>
      <c r="D20" s="73">
        <v>215</v>
      </c>
      <c r="E20" s="74">
        <v>0.03602546916890081</v>
      </c>
      <c r="F20" s="73">
        <v>227</v>
      </c>
      <c r="G20" s="75">
        <v>0.035669390320553114</v>
      </c>
      <c r="H20" s="76">
        <v>-0.052863436123347984</v>
      </c>
      <c r="I20" s="77">
        <v>220</v>
      </c>
      <c r="J20" s="78">
        <v>-0.022727272727272707</v>
      </c>
      <c r="K20" s="73">
        <v>1205</v>
      </c>
      <c r="L20" s="74">
        <v>0.03436769151788261</v>
      </c>
      <c r="M20" s="73">
        <v>1151</v>
      </c>
      <c r="N20" s="75">
        <v>0.035492923001017605</v>
      </c>
      <c r="O20" s="76">
        <v>0.04691572545612521</v>
      </c>
    </row>
    <row r="21" spans="2:15" ht="14.25" customHeight="1">
      <c r="B21" s="55">
        <v>11</v>
      </c>
      <c r="C21" s="56" t="s">
        <v>21</v>
      </c>
      <c r="D21" s="57">
        <v>127</v>
      </c>
      <c r="E21" s="58">
        <v>0.021280160857908847</v>
      </c>
      <c r="F21" s="57">
        <v>148</v>
      </c>
      <c r="G21" s="59">
        <v>0.023255813953488372</v>
      </c>
      <c r="H21" s="60">
        <v>-0.14189189189189189</v>
      </c>
      <c r="I21" s="61">
        <v>155</v>
      </c>
      <c r="J21" s="62">
        <v>-0.1806451612903226</v>
      </c>
      <c r="K21" s="57">
        <v>890</v>
      </c>
      <c r="L21" s="58">
        <v>0.025383606183332384</v>
      </c>
      <c r="M21" s="57">
        <v>943</v>
      </c>
      <c r="N21" s="59">
        <v>0.02907891085139844</v>
      </c>
      <c r="O21" s="60">
        <v>-0.056203605514316024</v>
      </c>
    </row>
    <row r="22" spans="2:15" ht="14.25" customHeight="1">
      <c r="B22" s="63">
        <v>12</v>
      </c>
      <c r="C22" s="64" t="s">
        <v>84</v>
      </c>
      <c r="D22" s="65">
        <v>58</v>
      </c>
      <c r="E22" s="66">
        <v>0.009718498659517426</v>
      </c>
      <c r="F22" s="65">
        <v>28</v>
      </c>
      <c r="G22" s="67">
        <v>0.0043997485857950975</v>
      </c>
      <c r="H22" s="68">
        <v>1.0714285714285716</v>
      </c>
      <c r="I22" s="69">
        <v>52</v>
      </c>
      <c r="J22" s="70">
        <v>0.11538461538461542</v>
      </c>
      <c r="K22" s="65">
        <v>364</v>
      </c>
      <c r="L22" s="66">
        <v>0.010381609719924705</v>
      </c>
      <c r="M22" s="65">
        <v>149</v>
      </c>
      <c r="N22" s="67">
        <v>0.004594652934102193</v>
      </c>
      <c r="O22" s="68">
        <v>1.4429530201342282</v>
      </c>
    </row>
    <row r="23" spans="2:15" ht="14.25" customHeight="1">
      <c r="B23" s="63">
        <v>13</v>
      </c>
      <c r="C23" s="64" t="s">
        <v>114</v>
      </c>
      <c r="D23" s="65">
        <v>42</v>
      </c>
      <c r="E23" s="66">
        <v>0.0070375335120643435</v>
      </c>
      <c r="F23" s="65">
        <v>65</v>
      </c>
      <c r="G23" s="67">
        <v>0.01021370207416719</v>
      </c>
      <c r="H23" s="68">
        <v>-0.3538461538461538</v>
      </c>
      <c r="I23" s="69">
        <v>50</v>
      </c>
      <c r="J23" s="70">
        <v>-0.16000000000000003</v>
      </c>
      <c r="K23" s="65">
        <v>229</v>
      </c>
      <c r="L23" s="66">
        <v>0.006531287433688894</v>
      </c>
      <c r="M23" s="65">
        <v>196</v>
      </c>
      <c r="N23" s="67">
        <v>0.006043972987141139</v>
      </c>
      <c r="O23" s="68">
        <v>0.16836734693877542</v>
      </c>
    </row>
    <row r="24" spans="2:15" ht="14.25" customHeight="1">
      <c r="B24" s="63">
        <v>14</v>
      </c>
      <c r="C24" s="64" t="s">
        <v>19</v>
      </c>
      <c r="D24" s="65">
        <v>32</v>
      </c>
      <c r="E24" s="66">
        <v>0.005361930294906166</v>
      </c>
      <c r="F24" s="65">
        <v>155</v>
      </c>
      <c r="G24" s="67">
        <v>0.024355751099937147</v>
      </c>
      <c r="H24" s="68">
        <v>-0.7935483870967742</v>
      </c>
      <c r="I24" s="69">
        <v>50</v>
      </c>
      <c r="J24" s="70">
        <v>-0.36</v>
      </c>
      <c r="K24" s="65">
        <v>206</v>
      </c>
      <c r="L24" s="66">
        <v>0.005875306599737608</v>
      </c>
      <c r="M24" s="65">
        <v>507</v>
      </c>
      <c r="N24" s="67">
        <v>0.01563415461469672</v>
      </c>
      <c r="O24" s="68">
        <v>-0.5936883629191321</v>
      </c>
    </row>
    <row r="25" spans="2:15" ht="15">
      <c r="B25" s="71">
        <v>15</v>
      </c>
      <c r="C25" s="72" t="s">
        <v>27</v>
      </c>
      <c r="D25" s="73">
        <v>25</v>
      </c>
      <c r="E25" s="74">
        <v>0.0041890080428954425</v>
      </c>
      <c r="F25" s="73">
        <v>58</v>
      </c>
      <c r="G25" s="75">
        <v>0.009113764927718416</v>
      </c>
      <c r="H25" s="76">
        <v>-0.5689655172413793</v>
      </c>
      <c r="I25" s="77">
        <v>29</v>
      </c>
      <c r="J25" s="78">
        <v>-0.13793103448275867</v>
      </c>
      <c r="K25" s="73">
        <v>176</v>
      </c>
      <c r="L25" s="74">
        <v>0.005019679425018539</v>
      </c>
      <c r="M25" s="73">
        <v>289</v>
      </c>
      <c r="N25" s="75">
        <v>0.008911776496345863</v>
      </c>
      <c r="O25" s="76">
        <v>-0.39100346020761245</v>
      </c>
    </row>
    <row r="26" spans="2:15" ht="15">
      <c r="B26" s="163" t="s">
        <v>60</v>
      </c>
      <c r="C26" s="164"/>
      <c r="D26" s="26">
        <f>SUM(D11:D25)</f>
        <v>5856</v>
      </c>
      <c r="E26" s="4">
        <f>D26/D28</f>
        <v>0.9812332439678284</v>
      </c>
      <c r="F26" s="26">
        <f>SUM(F11:F25)</f>
        <v>6241</v>
      </c>
      <c r="G26" s="4">
        <f>F26/F28</f>
        <v>0.9806725329981144</v>
      </c>
      <c r="H26" s="7">
        <f>D26/F26-1</f>
        <v>-0.06168883191796182</v>
      </c>
      <c r="I26" s="26">
        <f>SUM(I11:I25)</f>
        <v>6057</v>
      </c>
      <c r="J26" s="4">
        <f>D26/I26-1</f>
        <v>-0.033184744923229315</v>
      </c>
      <c r="K26" s="26">
        <f>SUM(K11:K25)</f>
        <v>34388</v>
      </c>
      <c r="L26" s="4">
        <f>K26/K28</f>
        <v>0.9807769094746449</v>
      </c>
      <c r="M26" s="26">
        <f>SUM(M11:M25)</f>
        <v>31927</v>
      </c>
      <c r="N26" s="4">
        <f>M26/M28</f>
        <v>0.9845200283696691</v>
      </c>
      <c r="O26" s="7">
        <f>K26/M26-1</f>
        <v>0.07708209352585582</v>
      </c>
    </row>
    <row r="27" spans="2:15" ht="15">
      <c r="B27" s="163" t="s">
        <v>12</v>
      </c>
      <c r="C27" s="164"/>
      <c r="D27" s="3">
        <f>D28-SUM(D11:D25)</f>
        <v>112</v>
      </c>
      <c r="E27" s="4">
        <f>D27/D28</f>
        <v>0.01876675603217158</v>
      </c>
      <c r="F27" s="3">
        <f>F28-SUM(F11:F25)</f>
        <v>123</v>
      </c>
      <c r="G27" s="6">
        <f>F27/F28</f>
        <v>0.019327467001885607</v>
      </c>
      <c r="H27" s="7">
        <f>D27/F27-1</f>
        <v>-0.08943089430894313</v>
      </c>
      <c r="I27" s="3">
        <f>I28-SUM(I11:I25)</f>
        <v>97</v>
      </c>
      <c r="J27" s="8">
        <f>D27/I27-1</f>
        <v>0.15463917525773185</v>
      </c>
      <c r="K27" s="3">
        <f>K28-SUM(K11:K25)</f>
        <v>674</v>
      </c>
      <c r="L27" s="4">
        <f>K27/K28</f>
        <v>0.019223090525355084</v>
      </c>
      <c r="M27" s="3">
        <f>M28-SUM(M11:M25)</f>
        <v>502</v>
      </c>
      <c r="N27" s="4">
        <f>M27/M28</f>
        <v>0.015479971630330876</v>
      </c>
      <c r="O27" s="7">
        <f>K27/M27-1</f>
        <v>0.34262948207171307</v>
      </c>
    </row>
    <row r="28" spans="2:15" ht="15">
      <c r="B28" s="155" t="s">
        <v>13</v>
      </c>
      <c r="C28" s="156"/>
      <c r="D28" s="50">
        <v>5968</v>
      </c>
      <c r="E28" s="79">
        <v>1</v>
      </c>
      <c r="F28" s="50">
        <v>6364</v>
      </c>
      <c r="G28" s="80">
        <v>1.0000000000000002</v>
      </c>
      <c r="H28" s="47">
        <v>-0.06222501571338779</v>
      </c>
      <c r="I28" s="51">
        <v>6154</v>
      </c>
      <c r="J28" s="48">
        <v>-0.030224244393890154</v>
      </c>
      <c r="K28" s="50">
        <v>35062</v>
      </c>
      <c r="L28" s="79">
        <v>1</v>
      </c>
      <c r="M28" s="50">
        <v>32429</v>
      </c>
      <c r="N28" s="80">
        <v>1.0000000000000007</v>
      </c>
      <c r="O28" s="47">
        <v>0.08119275956705407</v>
      </c>
    </row>
    <row r="29" spans="2:3" ht="15">
      <c r="B29" t="s">
        <v>110</v>
      </c>
      <c r="C29" s="21"/>
    </row>
    <row r="30" ht="15">
      <c r="B30" s="9" t="s">
        <v>112</v>
      </c>
    </row>
    <row r="31" ht="15">
      <c r="B31" s="22"/>
    </row>
    <row r="32" spans="2:22" ht="15">
      <c r="B32" s="158" t="s">
        <v>150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21"/>
      <c r="N32" s="21"/>
      <c r="O32" s="158" t="s">
        <v>108</v>
      </c>
      <c r="P32" s="158"/>
      <c r="Q32" s="158"/>
      <c r="R32" s="158"/>
      <c r="S32" s="158"/>
      <c r="T32" s="158"/>
      <c r="U32" s="158"/>
      <c r="V32" s="158"/>
    </row>
    <row r="33" spans="2:22" ht="15">
      <c r="B33" s="159" t="s">
        <v>151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21"/>
      <c r="N33" s="21"/>
      <c r="O33" s="159" t="s">
        <v>109</v>
      </c>
      <c r="P33" s="159"/>
      <c r="Q33" s="159"/>
      <c r="R33" s="159"/>
      <c r="S33" s="159"/>
      <c r="T33" s="159"/>
      <c r="U33" s="159"/>
      <c r="V33" s="159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1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48" t="s">
        <v>0</v>
      </c>
      <c r="C35" s="148" t="s">
        <v>52</v>
      </c>
      <c r="D35" s="145" t="s">
        <v>129</v>
      </c>
      <c r="E35" s="146"/>
      <c r="F35" s="146"/>
      <c r="G35" s="146"/>
      <c r="H35" s="146"/>
      <c r="I35" s="147"/>
      <c r="J35" s="145" t="s">
        <v>119</v>
      </c>
      <c r="K35" s="146"/>
      <c r="L35" s="147"/>
      <c r="O35" s="148" t="s">
        <v>0</v>
      </c>
      <c r="P35" s="148" t="s">
        <v>52</v>
      </c>
      <c r="Q35" s="145" t="s">
        <v>130</v>
      </c>
      <c r="R35" s="146"/>
      <c r="S35" s="146"/>
      <c r="T35" s="146"/>
      <c r="U35" s="146"/>
      <c r="V35" s="147"/>
    </row>
    <row r="36" spans="2:22" ht="15" customHeight="1">
      <c r="B36" s="149"/>
      <c r="C36" s="149"/>
      <c r="D36" s="126" t="s">
        <v>131</v>
      </c>
      <c r="E36" s="127"/>
      <c r="F36" s="127"/>
      <c r="G36" s="127"/>
      <c r="H36" s="127"/>
      <c r="I36" s="128"/>
      <c r="J36" s="126" t="s">
        <v>120</v>
      </c>
      <c r="K36" s="127"/>
      <c r="L36" s="128"/>
      <c r="O36" s="149"/>
      <c r="P36" s="149"/>
      <c r="Q36" s="126" t="s">
        <v>132</v>
      </c>
      <c r="R36" s="127"/>
      <c r="S36" s="127"/>
      <c r="T36" s="127"/>
      <c r="U36" s="127"/>
      <c r="V36" s="128"/>
    </row>
    <row r="37" spans="2:22" ht="15" customHeight="1">
      <c r="B37" s="149"/>
      <c r="C37" s="149"/>
      <c r="D37" s="129">
        <v>2019</v>
      </c>
      <c r="E37" s="130"/>
      <c r="F37" s="133">
        <v>2018</v>
      </c>
      <c r="G37" s="130"/>
      <c r="H37" s="143" t="s">
        <v>5</v>
      </c>
      <c r="I37" s="152" t="s">
        <v>61</v>
      </c>
      <c r="J37" s="157">
        <v>2019</v>
      </c>
      <c r="K37" s="151" t="s">
        <v>133</v>
      </c>
      <c r="L37" s="152" t="s">
        <v>137</v>
      </c>
      <c r="O37" s="149"/>
      <c r="P37" s="149"/>
      <c r="Q37" s="129">
        <v>2019</v>
      </c>
      <c r="R37" s="130"/>
      <c r="S37" s="129">
        <v>2018</v>
      </c>
      <c r="T37" s="130"/>
      <c r="U37" s="143" t="s">
        <v>5</v>
      </c>
      <c r="V37" s="168" t="s">
        <v>67</v>
      </c>
    </row>
    <row r="38" spans="2:22" ht="15">
      <c r="B38" s="135" t="s">
        <v>6</v>
      </c>
      <c r="C38" s="135" t="s">
        <v>52</v>
      </c>
      <c r="D38" s="131"/>
      <c r="E38" s="132"/>
      <c r="F38" s="134"/>
      <c r="G38" s="132"/>
      <c r="H38" s="144"/>
      <c r="I38" s="151"/>
      <c r="J38" s="157"/>
      <c r="K38" s="151"/>
      <c r="L38" s="151"/>
      <c r="O38" s="135" t="s">
        <v>6</v>
      </c>
      <c r="P38" s="135" t="s">
        <v>52</v>
      </c>
      <c r="Q38" s="131"/>
      <c r="R38" s="132"/>
      <c r="S38" s="131"/>
      <c r="T38" s="132"/>
      <c r="U38" s="144"/>
      <c r="V38" s="169"/>
    </row>
    <row r="39" spans="2:22" ht="15" customHeight="1">
      <c r="B39" s="135"/>
      <c r="C39" s="135"/>
      <c r="D39" s="120" t="s">
        <v>8</v>
      </c>
      <c r="E39" s="83" t="s">
        <v>2</v>
      </c>
      <c r="F39" s="120" t="s">
        <v>8</v>
      </c>
      <c r="G39" s="83" t="s">
        <v>2</v>
      </c>
      <c r="H39" s="137" t="s">
        <v>9</v>
      </c>
      <c r="I39" s="137" t="s">
        <v>62</v>
      </c>
      <c r="J39" s="84" t="s">
        <v>8</v>
      </c>
      <c r="K39" s="153" t="s">
        <v>134</v>
      </c>
      <c r="L39" s="153" t="s">
        <v>138</v>
      </c>
      <c r="O39" s="135"/>
      <c r="P39" s="135"/>
      <c r="Q39" s="120" t="s">
        <v>8</v>
      </c>
      <c r="R39" s="83" t="s">
        <v>2</v>
      </c>
      <c r="S39" s="120" t="s">
        <v>8</v>
      </c>
      <c r="T39" s="83" t="s">
        <v>2</v>
      </c>
      <c r="U39" s="137" t="s">
        <v>9</v>
      </c>
      <c r="V39" s="170" t="s">
        <v>68</v>
      </c>
    </row>
    <row r="40" spans="2:22" ht="14.25" customHeight="1">
      <c r="B40" s="136"/>
      <c r="C40" s="136"/>
      <c r="D40" s="119" t="s">
        <v>10</v>
      </c>
      <c r="E40" s="46" t="s">
        <v>11</v>
      </c>
      <c r="F40" s="119" t="s">
        <v>10</v>
      </c>
      <c r="G40" s="46" t="s">
        <v>11</v>
      </c>
      <c r="H40" s="150"/>
      <c r="I40" s="150"/>
      <c r="J40" s="119" t="s">
        <v>10</v>
      </c>
      <c r="K40" s="154"/>
      <c r="L40" s="154"/>
      <c r="O40" s="136"/>
      <c r="P40" s="136"/>
      <c r="Q40" s="119" t="s">
        <v>10</v>
      </c>
      <c r="R40" s="46" t="s">
        <v>11</v>
      </c>
      <c r="S40" s="119" t="s">
        <v>10</v>
      </c>
      <c r="T40" s="46" t="s">
        <v>11</v>
      </c>
      <c r="U40" s="138"/>
      <c r="V40" s="171"/>
    </row>
    <row r="41" spans="2:22" ht="15">
      <c r="B41" s="55">
        <v>1</v>
      </c>
      <c r="C41" s="85" t="s">
        <v>86</v>
      </c>
      <c r="D41" s="57">
        <v>739</v>
      </c>
      <c r="E41" s="62">
        <v>0.12382707774798928</v>
      </c>
      <c r="F41" s="57">
        <v>874</v>
      </c>
      <c r="G41" s="62">
        <v>0.13733500942803267</v>
      </c>
      <c r="H41" s="86">
        <v>-0.15446224256292906</v>
      </c>
      <c r="I41" s="87">
        <v>0</v>
      </c>
      <c r="J41" s="57">
        <v>727</v>
      </c>
      <c r="K41" s="88">
        <v>0.016506189821182904</v>
      </c>
      <c r="L41" s="89">
        <v>0</v>
      </c>
      <c r="O41" s="55">
        <v>1</v>
      </c>
      <c r="P41" s="85" t="s">
        <v>86</v>
      </c>
      <c r="Q41" s="57">
        <v>4207</v>
      </c>
      <c r="R41" s="62">
        <v>0.11998745080143745</v>
      </c>
      <c r="S41" s="57">
        <v>4205</v>
      </c>
      <c r="T41" s="62">
        <v>0.12966788985167596</v>
      </c>
      <c r="U41" s="60">
        <v>0.00047562425683711496</v>
      </c>
      <c r="V41" s="89">
        <v>0</v>
      </c>
    </row>
    <row r="42" spans="2:22" ht="15">
      <c r="B42" s="90">
        <v>2</v>
      </c>
      <c r="C42" s="91" t="s">
        <v>88</v>
      </c>
      <c r="D42" s="65">
        <v>483</v>
      </c>
      <c r="E42" s="70">
        <v>0.08093163538873994</v>
      </c>
      <c r="F42" s="65">
        <v>584</v>
      </c>
      <c r="G42" s="70">
        <v>0.0917661847894406</v>
      </c>
      <c r="H42" s="92">
        <v>-0.17294520547945202</v>
      </c>
      <c r="I42" s="93">
        <v>0</v>
      </c>
      <c r="J42" s="65">
        <v>468</v>
      </c>
      <c r="K42" s="94">
        <v>0.03205128205128216</v>
      </c>
      <c r="L42" s="95">
        <v>1</v>
      </c>
      <c r="O42" s="90">
        <v>2</v>
      </c>
      <c r="P42" s="91" t="s">
        <v>87</v>
      </c>
      <c r="Q42" s="65">
        <v>2843</v>
      </c>
      <c r="R42" s="70">
        <v>0.08108493525754377</v>
      </c>
      <c r="S42" s="65">
        <v>3196</v>
      </c>
      <c r="T42" s="70">
        <v>0.09855376360664837</v>
      </c>
      <c r="U42" s="68">
        <v>-0.11045056320400504</v>
      </c>
      <c r="V42" s="95">
        <v>0</v>
      </c>
    </row>
    <row r="43" spans="2:22" ht="15">
      <c r="B43" s="90">
        <v>3</v>
      </c>
      <c r="C43" s="91" t="s">
        <v>91</v>
      </c>
      <c r="D43" s="65">
        <v>466</v>
      </c>
      <c r="E43" s="70">
        <v>0.07808310991957104</v>
      </c>
      <c r="F43" s="65">
        <v>274</v>
      </c>
      <c r="G43" s="70">
        <v>0.04305468258956631</v>
      </c>
      <c r="H43" s="92">
        <v>0.7007299270072993</v>
      </c>
      <c r="I43" s="93">
        <v>4</v>
      </c>
      <c r="J43" s="65">
        <v>293</v>
      </c>
      <c r="K43" s="94">
        <v>0.5904436860068258</v>
      </c>
      <c r="L43" s="95">
        <v>3</v>
      </c>
      <c r="O43" s="90">
        <v>3</v>
      </c>
      <c r="P43" s="91" t="s">
        <v>88</v>
      </c>
      <c r="Q43" s="65">
        <v>2634</v>
      </c>
      <c r="R43" s="70">
        <v>0.07512406594033426</v>
      </c>
      <c r="S43" s="65">
        <v>2789</v>
      </c>
      <c r="T43" s="70">
        <v>0.08600326867926855</v>
      </c>
      <c r="U43" s="68">
        <v>-0.055575475080674064</v>
      </c>
      <c r="V43" s="95">
        <v>0</v>
      </c>
    </row>
    <row r="44" spans="2:22" ht="15">
      <c r="B44" s="90">
        <v>4</v>
      </c>
      <c r="C44" s="91" t="s">
        <v>87</v>
      </c>
      <c r="D44" s="65">
        <v>410</v>
      </c>
      <c r="E44" s="70">
        <v>0.06869973190348526</v>
      </c>
      <c r="F44" s="65">
        <v>480</v>
      </c>
      <c r="G44" s="70">
        <v>0.0754242614707731</v>
      </c>
      <c r="H44" s="92">
        <v>-0.14583333333333337</v>
      </c>
      <c r="I44" s="93">
        <v>-1</v>
      </c>
      <c r="J44" s="65">
        <v>472</v>
      </c>
      <c r="K44" s="94">
        <v>-0.1313559322033898</v>
      </c>
      <c r="L44" s="95">
        <v>-2</v>
      </c>
      <c r="O44" s="90">
        <v>4</v>
      </c>
      <c r="P44" s="91" t="s">
        <v>89</v>
      </c>
      <c r="Q44" s="65">
        <v>2588</v>
      </c>
      <c r="R44" s="70">
        <v>0.07381210427243169</v>
      </c>
      <c r="S44" s="65">
        <v>1844</v>
      </c>
      <c r="T44" s="70">
        <v>0.05686268463412378</v>
      </c>
      <c r="U44" s="68">
        <v>0.40347071583514094</v>
      </c>
      <c r="V44" s="95">
        <v>0</v>
      </c>
    </row>
    <row r="45" spans="2:22" ht="15">
      <c r="B45" s="90">
        <v>5</v>
      </c>
      <c r="C45" s="96" t="s">
        <v>89</v>
      </c>
      <c r="D45" s="73">
        <v>385</v>
      </c>
      <c r="E45" s="78">
        <v>0.06451072386058981</v>
      </c>
      <c r="F45" s="73">
        <v>339</v>
      </c>
      <c r="G45" s="78">
        <v>0.0532683846637335</v>
      </c>
      <c r="H45" s="97">
        <v>0.13569321533923295</v>
      </c>
      <c r="I45" s="98">
        <v>-1</v>
      </c>
      <c r="J45" s="73">
        <v>449</v>
      </c>
      <c r="K45" s="99">
        <v>-0.1425389755011136</v>
      </c>
      <c r="L45" s="100">
        <v>-1</v>
      </c>
      <c r="O45" s="90">
        <v>5</v>
      </c>
      <c r="P45" s="96" t="s">
        <v>91</v>
      </c>
      <c r="Q45" s="73">
        <v>1971</v>
      </c>
      <c r="R45" s="78">
        <v>0.056214705379042836</v>
      </c>
      <c r="S45" s="73">
        <v>1344</v>
      </c>
      <c r="T45" s="78">
        <v>0.04144438619753924</v>
      </c>
      <c r="U45" s="76">
        <v>0.4665178571428572</v>
      </c>
      <c r="V45" s="100">
        <v>1</v>
      </c>
    </row>
    <row r="46" spans="2:22" ht="15">
      <c r="B46" s="101">
        <v>6</v>
      </c>
      <c r="C46" s="85" t="s">
        <v>92</v>
      </c>
      <c r="D46" s="57">
        <v>330</v>
      </c>
      <c r="E46" s="62">
        <v>0.05529490616621984</v>
      </c>
      <c r="F46" s="57">
        <v>179</v>
      </c>
      <c r="G46" s="62">
        <v>0.0281269641734758</v>
      </c>
      <c r="H46" s="86">
        <v>0.8435754189944134</v>
      </c>
      <c r="I46" s="87">
        <v>6</v>
      </c>
      <c r="J46" s="57">
        <v>346</v>
      </c>
      <c r="K46" s="88">
        <v>-0.046242774566473965</v>
      </c>
      <c r="L46" s="89">
        <v>-1</v>
      </c>
      <c r="O46" s="101">
        <v>6</v>
      </c>
      <c r="P46" s="85" t="s">
        <v>92</v>
      </c>
      <c r="Q46" s="57">
        <v>1818</v>
      </c>
      <c r="R46" s="62">
        <v>0.051851006787975586</v>
      </c>
      <c r="S46" s="57">
        <v>1053</v>
      </c>
      <c r="T46" s="62">
        <v>0.03247093650744704</v>
      </c>
      <c r="U46" s="60">
        <v>0.7264957264957266</v>
      </c>
      <c r="V46" s="89">
        <v>4</v>
      </c>
    </row>
    <row r="47" spans="2:22" ht="15">
      <c r="B47" s="90">
        <v>7</v>
      </c>
      <c r="C47" s="91" t="s">
        <v>90</v>
      </c>
      <c r="D47" s="65">
        <v>260</v>
      </c>
      <c r="E47" s="70">
        <v>0.0435656836461126</v>
      </c>
      <c r="F47" s="65">
        <v>283</v>
      </c>
      <c r="G47" s="70">
        <v>0.044468887492143304</v>
      </c>
      <c r="H47" s="92">
        <v>-0.08127208480565373</v>
      </c>
      <c r="I47" s="93">
        <v>-1</v>
      </c>
      <c r="J47" s="65">
        <v>248</v>
      </c>
      <c r="K47" s="94">
        <v>0.048387096774193505</v>
      </c>
      <c r="L47" s="95">
        <v>1</v>
      </c>
      <c r="O47" s="90">
        <v>7</v>
      </c>
      <c r="P47" s="91" t="s">
        <v>90</v>
      </c>
      <c r="Q47" s="65">
        <v>1540</v>
      </c>
      <c r="R47" s="70">
        <v>0.04392219496891221</v>
      </c>
      <c r="S47" s="65">
        <v>1688</v>
      </c>
      <c r="T47" s="70">
        <v>0.052052175521909404</v>
      </c>
      <c r="U47" s="68">
        <v>-0.08767772511848337</v>
      </c>
      <c r="V47" s="95">
        <v>-2</v>
      </c>
    </row>
    <row r="48" spans="2:22" ht="15">
      <c r="B48" s="90">
        <v>8</v>
      </c>
      <c r="C48" s="91" t="s">
        <v>113</v>
      </c>
      <c r="D48" s="65">
        <v>215</v>
      </c>
      <c r="E48" s="70">
        <v>0.03602546916890081</v>
      </c>
      <c r="F48" s="65">
        <v>227</v>
      </c>
      <c r="G48" s="70">
        <v>0.035669390320553114</v>
      </c>
      <c r="H48" s="92">
        <v>-0.052863436123347984</v>
      </c>
      <c r="I48" s="93">
        <v>0</v>
      </c>
      <c r="J48" s="65">
        <v>219</v>
      </c>
      <c r="K48" s="94">
        <v>-0.0182648401826484</v>
      </c>
      <c r="L48" s="95">
        <v>3</v>
      </c>
      <c r="O48" s="90">
        <v>8</v>
      </c>
      <c r="P48" s="91" t="s">
        <v>113</v>
      </c>
      <c r="Q48" s="65">
        <v>1204</v>
      </c>
      <c r="R48" s="70">
        <v>0.03433917061205864</v>
      </c>
      <c r="S48" s="65">
        <v>1150</v>
      </c>
      <c r="T48" s="70">
        <v>0.03546208640414444</v>
      </c>
      <c r="U48" s="68">
        <v>0.04695652173913034</v>
      </c>
      <c r="V48" s="95">
        <v>-1</v>
      </c>
    </row>
    <row r="49" spans="2:22" ht="15">
      <c r="B49" s="90">
        <v>9</v>
      </c>
      <c r="C49" s="91" t="s">
        <v>152</v>
      </c>
      <c r="D49" s="65">
        <v>211</v>
      </c>
      <c r="E49" s="70">
        <v>0.035355227882037536</v>
      </c>
      <c r="F49" s="65">
        <v>138</v>
      </c>
      <c r="G49" s="70">
        <v>0.021684475172847266</v>
      </c>
      <c r="H49" s="92">
        <v>0.5289855072463767</v>
      </c>
      <c r="I49" s="93">
        <v>7</v>
      </c>
      <c r="J49" s="65">
        <v>176</v>
      </c>
      <c r="K49" s="94">
        <v>0.19886363636363646</v>
      </c>
      <c r="L49" s="95">
        <v>3</v>
      </c>
      <c r="O49" s="90">
        <v>9</v>
      </c>
      <c r="P49" s="91" t="s">
        <v>93</v>
      </c>
      <c r="Q49" s="65">
        <v>1195</v>
      </c>
      <c r="R49" s="70">
        <v>0.03408248245964292</v>
      </c>
      <c r="S49" s="65">
        <v>1126</v>
      </c>
      <c r="T49" s="70">
        <v>0.034722008079188384</v>
      </c>
      <c r="U49" s="68">
        <v>0.06127886323268217</v>
      </c>
      <c r="V49" s="95">
        <v>-1</v>
      </c>
    </row>
    <row r="50" spans="2:22" ht="15">
      <c r="B50" s="102">
        <v>10</v>
      </c>
      <c r="C50" s="96" t="s">
        <v>124</v>
      </c>
      <c r="D50" s="73">
        <v>210</v>
      </c>
      <c r="E50" s="78">
        <v>0.03518766756032172</v>
      </c>
      <c r="F50" s="73">
        <v>163</v>
      </c>
      <c r="G50" s="78">
        <v>0.02561282212445003</v>
      </c>
      <c r="H50" s="97">
        <v>0.2883435582822085</v>
      </c>
      <c r="I50" s="98">
        <v>5</v>
      </c>
      <c r="J50" s="73">
        <v>235</v>
      </c>
      <c r="K50" s="99">
        <v>-0.1063829787234043</v>
      </c>
      <c r="L50" s="100">
        <v>-1</v>
      </c>
      <c r="O50" s="102">
        <v>10</v>
      </c>
      <c r="P50" s="96" t="s">
        <v>124</v>
      </c>
      <c r="Q50" s="73">
        <v>1092</v>
      </c>
      <c r="R50" s="78">
        <v>0.031144829159774113</v>
      </c>
      <c r="S50" s="73">
        <v>688</v>
      </c>
      <c r="T50" s="78">
        <v>0.021215578648740324</v>
      </c>
      <c r="U50" s="76">
        <v>0.5872093023255813</v>
      </c>
      <c r="V50" s="100">
        <v>5</v>
      </c>
    </row>
    <row r="51" spans="2:22" ht="15">
      <c r="B51" s="163" t="s">
        <v>94</v>
      </c>
      <c r="C51" s="164"/>
      <c r="D51" s="26">
        <f>SUM(D41:D50)</f>
        <v>3709</v>
      </c>
      <c r="E51" s="6">
        <f>D51/D53</f>
        <v>0.6214812332439679</v>
      </c>
      <c r="F51" s="26">
        <f>SUM(F41:F50)</f>
        <v>3541</v>
      </c>
      <c r="G51" s="6">
        <f>F51/F53</f>
        <v>0.5564110622250157</v>
      </c>
      <c r="H51" s="17">
        <f>D51/F51-1</f>
        <v>0.04744422479525556</v>
      </c>
      <c r="I51" s="25"/>
      <c r="J51" s="26">
        <f>SUM(J41:J50)</f>
        <v>3633</v>
      </c>
      <c r="K51" s="18">
        <f>E51/J51-1</f>
        <v>-0.9998289344252013</v>
      </c>
      <c r="L51" s="19"/>
      <c r="O51" s="163" t="s">
        <v>94</v>
      </c>
      <c r="P51" s="164"/>
      <c r="Q51" s="26">
        <f>SUM(Q41:Q50)</f>
        <v>21092</v>
      </c>
      <c r="R51" s="6">
        <f>Q51/Q53</f>
        <v>0.6015629456391535</v>
      </c>
      <c r="S51" s="26">
        <f>SUM(S41:S50)</f>
        <v>19083</v>
      </c>
      <c r="T51" s="6">
        <f>S51/S53</f>
        <v>0.5884547781306855</v>
      </c>
      <c r="U51" s="17">
        <f>Q51/S51-1</f>
        <v>0.10527694806896193</v>
      </c>
      <c r="V51" s="27"/>
    </row>
    <row r="52" spans="2:22" ht="15">
      <c r="B52" s="163" t="s">
        <v>12</v>
      </c>
      <c r="C52" s="164"/>
      <c r="D52" s="26">
        <f>D53-D51</f>
        <v>2259</v>
      </c>
      <c r="E52" s="6">
        <f>D52/D53</f>
        <v>0.3785187667560322</v>
      </c>
      <c r="F52" s="26">
        <f>F53-F51</f>
        <v>2823</v>
      </c>
      <c r="G52" s="6">
        <f>F52/F53</f>
        <v>0.44358893777498426</v>
      </c>
      <c r="H52" s="17">
        <f>D52/F52-1</f>
        <v>-0.1997874601487779</v>
      </c>
      <c r="I52" s="3"/>
      <c r="J52" s="26">
        <f>J53-SUM(J41:J50)</f>
        <v>2521</v>
      </c>
      <c r="K52" s="18">
        <f>E52/J52-1</f>
        <v>-0.9998498537220325</v>
      </c>
      <c r="L52" s="19"/>
      <c r="O52" s="163" t="s">
        <v>12</v>
      </c>
      <c r="P52" s="164"/>
      <c r="Q52" s="26">
        <f>Q53-Q51</f>
        <v>13970</v>
      </c>
      <c r="R52" s="6">
        <f>Q52/Q53</f>
        <v>0.3984370543608465</v>
      </c>
      <c r="S52" s="26">
        <f>S53-S51</f>
        <v>13346</v>
      </c>
      <c r="T52" s="6">
        <f>S52/S53</f>
        <v>0.4115452218693145</v>
      </c>
      <c r="U52" s="17">
        <f>Q52/S52-1</f>
        <v>0.046755582196913004</v>
      </c>
      <c r="V52" s="28"/>
    </row>
    <row r="53" spans="2:22" ht="15">
      <c r="B53" s="155" t="s">
        <v>38</v>
      </c>
      <c r="C53" s="156"/>
      <c r="D53" s="24">
        <v>5968</v>
      </c>
      <c r="E53" s="103">
        <v>1</v>
      </c>
      <c r="F53" s="24">
        <v>6364</v>
      </c>
      <c r="G53" s="103">
        <v>1</v>
      </c>
      <c r="H53" s="20">
        <v>-0.06222501571338779</v>
      </c>
      <c r="I53" s="20"/>
      <c r="J53" s="24">
        <v>6154</v>
      </c>
      <c r="K53" s="49">
        <v>-0.030224244393890154</v>
      </c>
      <c r="L53" s="104"/>
      <c r="O53" s="155" t="s">
        <v>38</v>
      </c>
      <c r="P53" s="156"/>
      <c r="Q53" s="24">
        <v>35062</v>
      </c>
      <c r="R53" s="103">
        <v>1</v>
      </c>
      <c r="S53" s="24">
        <v>32429</v>
      </c>
      <c r="T53" s="103">
        <v>1</v>
      </c>
      <c r="U53" s="29">
        <v>0.08119275956705407</v>
      </c>
      <c r="V53" s="104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559" dxfId="146" operator="lessThan">
      <formula>0</formula>
    </cfRule>
  </conditionalFormatting>
  <conditionalFormatting sqref="H26 O26">
    <cfRule type="cellIs" priority="359" dxfId="146" operator="lessThan">
      <formula>0</formula>
    </cfRule>
  </conditionalFormatting>
  <conditionalFormatting sqref="U51">
    <cfRule type="cellIs" priority="264" dxfId="146" operator="lessThan">
      <formula>0</formula>
    </cfRule>
  </conditionalFormatting>
  <conditionalFormatting sqref="K52">
    <cfRule type="cellIs" priority="276" dxfId="146" operator="lessThan">
      <formula>0</formula>
    </cfRule>
  </conditionalFormatting>
  <conditionalFormatting sqref="H52 J52">
    <cfRule type="cellIs" priority="277" dxfId="146" operator="lessThan">
      <formula>0</formula>
    </cfRule>
  </conditionalFormatting>
  <conditionalFormatting sqref="K51">
    <cfRule type="cellIs" priority="274" dxfId="146" operator="lessThan">
      <formula>0</formula>
    </cfRule>
  </conditionalFormatting>
  <conditionalFormatting sqref="H51">
    <cfRule type="cellIs" priority="275" dxfId="146" operator="lessThan">
      <formula>0</formula>
    </cfRule>
  </conditionalFormatting>
  <conditionalFormatting sqref="L52">
    <cfRule type="cellIs" priority="272" dxfId="146" operator="lessThan">
      <formula>0</formula>
    </cfRule>
  </conditionalFormatting>
  <conditionalFormatting sqref="K52">
    <cfRule type="cellIs" priority="273" dxfId="146" operator="lessThan">
      <formula>0</formula>
    </cfRule>
  </conditionalFormatting>
  <conditionalFormatting sqref="L51">
    <cfRule type="cellIs" priority="270" dxfId="146" operator="lessThan">
      <formula>0</formula>
    </cfRule>
  </conditionalFormatting>
  <conditionalFormatting sqref="K51">
    <cfRule type="cellIs" priority="271" dxfId="146" operator="lessThan">
      <formula>0</formula>
    </cfRule>
  </conditionalFormatting>
  <conditionalFormatting sqref="V51">
    <cfRule type="cellIs" priority="267" dxfId="146" operator="lessThan">
      <formula>0</formula>
    </cfRule>
    <cfRule type="cellIs" priority="268" dxfId="147" operator="equal">
      <formula>0</formula>
    </cfRule>
    <cfRule type="cellIs" priority="269" dxfId="148" operator="greaterThan">
      <formula>0</formula>
    </cfRule>
  </conditionalFormatting>
  <conditionalFormatting sqref="V52">
    <cfRule type="cellIs" priority="266" dxfId="146" operator="lessThan">
      <formula>0</formula>
    </cfRule>
  </conditionalFormatting>
  <conditionalFormatting sqref="U52">
    <cfRule type="cellIs" priority="265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43649</v>
      </c>
    </row>
    <row r="2" spans="2:15" ht="14.25" customHeight="1">
      <c r="B2" s="124" t="s">
        <v>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129</v>
      </c>
      <c r="E5" s="146"/>
      <c r="F5" s="146"/>
      <c r="G5" s="146"/>
      <c r="H5" s="147"/>
      <c r="I5" s="146" t="s">
        <v>119</v>
      </c>
      <c r="J5" s="146"/>
      <c r="K5" s="145" t="s">
        <v>130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131</v>
      </c>
      <c r="E6" s="127"/>
      <c r="F6" s="127"/>
      <c r="G6" s="127"/>
      <c r="H6" s="128"/>
      <c r="I6" s="127" t="s">
        <v>120</v>
      </c>
      <c r="J6" s="127"/>
      <c r="K6" s="126" t="s">
        <v>132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133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4" t="s">
        <v>8</v>
      </c>
      <c r="E9" s="116" t="s">
        <v>2</v>
      </c>
      <c r="F9" s="115" t="s">
        <v>8</v>
      </c>
      <c r="G9" s="43" t="s">
        <v>2</v>
      </c>
      <c r="H9" s="137" t="s">
        <v>9</v>
      </c>
      <c r="I9" s="44" t="s">
        <v>8</v>
      </c>
      <c r="J9" s="141" t="s">
        <v>134</v>
      </c>
      <c r="K9" s="114" t="s">
        <v>8</v>
      </c>
      <c r="L9" s="42" t="s">
        <v>2</v>
      </c>
      <c r="M9" s="115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8" t="s">
        <v>10</v>
      </c>
      <c r="E10" s="117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8" t="s">
        <v>10</v>
      </c>
      <c r="L10" s="117" t="s">
        <v>11</v>
      </c>
      <c r="M10" s="41" t="s">
        <v>10</v>
      </c>
      <c r="N10" s="117" t="s">
        <v>11</v>
      </c>
      <c r="O10" s="140"/>
    </row>
    <row r="11" spans="2:15" ht="14.25" customHeight="1">
      <c r="B11" s="55">
        <v>1</v>
      </c>
      <c r="C11" s="56" t="s">
        <v>19</v>
      </c>
      <c r="D11" s="57">
        <v>5199</v>
      </c>
      <c r="E11" s="58">
        <v>0.1019052099259085</v>
      </c>
      <c r="F11" s="57">
        <v>6474</v>
      </c>
      <c r="G11" s="59">
        <v>0.12342242726960766</v>
      </c>
      <c r="H11" s="60">
        <v>-0.19694161260426324</v>
      </c>
      <c r="I11" s="61">
        <v>5804</v>
      </c>
      <c r="J11" s="62">
        <v>-0.10423845623707784</v>
      </c>
      <c r="K11" s="57">
        <v>34879</v>
      </c>
      <c r="L11" s="58">
        <v>0.11129440895486194</v>
      </c>
      <c r="M11" s="57">
        <v>36262</v>
      </c>
      <c r="N11" s="59">
        <v>0.11870732042661569</v>
      </c>
      <c r="O11" s="60">
        <v>-0.03813909878109312</v>
      </c>
    </row>
    <row r="12" spans="2:15" ht="14.25" customHeight="1">
      <c r="B12" s="63">
        <v>2</v>
      </c>
      <c r="C12" s="64" t="s">
        <v>21</v>
      </c>
      <c r="D12" s="65">
        <v>5464</v>
      </c>
      <c r="E12" s="66">
        <v>0.10709945509428045</v>
      </c>
      <c r="F12" s="65">
        <v>4141</v>
      </c>
      <c r="G12" s="67">
        <v>0.0789453616502078</v>
      </c>
      <c r="H12" s="68">
        <v>0.31948804636561223</v>
      </c>
      <c r="I12" s="69">
        <v>5886</v>
      </c>
      <c r="J12" s="70">
        <v>-0.07169554875976891</v>
      </c>
      <c r="K12" s="65">
        <v>32222</v>
      </c>
      <c r="L12" s="66">
        <v>0.10281626323413977</v>
      </c>
      <c r="M12" s="65">
        <v>30248</v>
      </c>
      <c r="N12" s="67">
        <v>0.09901988385263558</v>
      </c>
      <c r="O12" s="68">
        <v>0.06526051309177472</v>
      </c>
    </row>
    <row r="13" spans="2:15" ht="14.25" customHeight="1">
      <c r="B13" s="63">
        <v>3</v>
      </c>
      <c r="C13" s="64" t="s">
        <v>20</v>
      </c>
      <c r="D13" s="65">
        <v>4521</v>
      </c>
      <c r="E13" s="66">
        <v>0.08861578266494179</v>
      </c>
      <c r="F13" s="65">
        <v>5523</v>
      </c>
      <c r="G13" s="67">
        <v>0.10529225607198689</v>
      </c>
      <c r="H13" s="68">
        <v>-0.18142313959804457</v>
      </c>
      <c r="I13" s="69">
        <v>5404</v>
      </c>
      <c r="J13" s="70">
        <v>-0.16339748334566984</v>
      </c>
      <c r="K13" s="65">
        <v>31114</v>
      </c>
      <c r="L13" s="66">
        <v>0.09928077755158043</v>
      </c>
      <c r="M13" s="65">
        <v>31060</v>
      </c>
      <c r="N13" s="67">
        <v>0.10167804788623581</v>
      </c>
      <c r="O13" s="68">
        <v>0.0017385705086927494</v>
      </c>
    </row>
    <row r="14" spans="2:15" ht="14.25" customHeight="1">
      <c r="B14" s="63">
        <v>4</v>
      </c>
      <c r="C14" s="64" t="s">
        <v>26</v>
      </c>
      <c r="D14" s="65">
        <v>3841</v>
      </c>
      <c r="E14" s="66">
        <v>0.07528715355364773</v>
      </c>
      <c r="F14" s="65">
        <v>3783</v>
      </c>
      <c r="G14" s="67">
        <v>0.07212033400693942</v>
      </c>
      <c r="H14" s="68">
        <v>0.015331747290510123</v>
      </c>
      <c r="I14" s="69">
        <v>3649</v>
      </c>
      <c r="J14" s="70">
        <v>0.05261715538503697</v>
      </c>
      <c r="K14" s="65">
        <v>19614</v>
      </c>
      <c r="L14" s="66">
        <v>0.06258575467303139</v>
      </c>
      <c r="M14" s="65">
        <v>19013</v>
      </c>
      <c r="N14" s="67">
        <v>0.06224097631877017</v>
      </c>
      <c r="O14" s="68">
        <v>0.031609951086098986</v>
      </c>
    </row>
    <row r="15" spans="2:15" ht="14.25" customHeight="1">
      <c r="B15" s="71">
        <v>5</v>
      </c>
      <c r="C15" s="72" t="s">
        <v>22</v>
      </c>
      <c r="D15" s="73">
        <v>3143</v>
      </c>
      <c r="E15" s="74">
        <v>0.06160570778940766</v>
      </c>
      <c r="F15" s="73">
        <v>3542</v>
      </c>
      <c r="G15" s="75">
        <v>0.06752583215770008</v>
      </c>
      <c r="H15" s="76">
        <v>-0.11264822134387353</v>
      </c>
      <c r="I15" s="77">
        <v>3316</v>
      </c>
      <c r="J15" s="78">
        <v>-0.05217129071170079</v>
      </c>
      <c r="K15" s="73">
        <v>19579</v>
      </c>
      <c r="L15" s="74">
        <v>0.062474074168618415</v>
      </c>
      <c r="M15" s="73">
        <v>20453</v>
      </c>
      <c r="N15" s="75">
        <v>0.06695496179707602</v>
      </c>
      <c r="O15" s="76">
        <v>-0.04273211753776951</v>
      </c>
    </row>
    <row r="16" spans="2:15" ht="14.25" customHeight="1">
      <c r="B16" s="55">
        <v>6</v>
      </c>
      <c r="C16" s="56" t="s">
        <v>23</v>
      </c>
      <c r="D16" s="57">
        <v>3255</v>
      </c>
      <c r="E16" s="58">
        <v>0.06380101140773844</v>
      </c>
      <c r="F16" s="57">
        <v>3317</v>
      </c>
      <c r="G16" s="59">
        <v>0.06323635947687498</v>
      </c>
      <c r="H16" s="60">
        <v>-0.01869158878504673</v>
      </c>
      <c r="I16" s="61">
        <v>2966</v>
      </c>
      <c r="J16" s="62">
        <v>0.09743762643290621</v>
      </c>
      <c r="K16" s="57">
        <v>19413</v>
      </c>
      <c r="L16" s="58">
        <v>0.06194438949054545</v>
      </c>
      <c r="M16" s="57">
        <v>20779</v>
      </c>
      <c r="N16" s="59">
        <v>0.06802215573174804</v>
      </c>
      <c r="O16" s="60">
        <v>-0.06573944848164015</v>
      </c>
    </row>
    <row r="17" spans="2:15" ht="14.25" customHeight="1">
      <c r="B17" s="63">
        <v>7</v>
      </c>
      <c r="C17" s="64" t="s">
        <v>31</v>
      </c>
      <c r="D17" s="65">
        <v>3331</v>
      </c>
      <c r="E17" s="66">
        <v>0.0652906817201772</v>
      </c>
      <c r="F17" s="65">
        <v>2833</v>
      </c>
      <c r="G17" s="67">
        <v>0.05400922713234453</v>
      </c>
      <c r="H17" s="68">
        <v>0.1757853865160608</v>
      </c>
      <c r="I17" s="69">
        <v>3039</v>
      </c>
      <c r="J17" s="70">
        <v>0.09608423823626189</v>
      </c>
      <c r="K17" s="65">
        <v>18731</v>
      </c>
      <c r="L17" s="66">
        <v>0.059768215090269756</v>
      </c>
      <c r="M17" s="65">
        <v>13802</v>
      </c>
      <c r="N17" s="67">
        <v>0.045182241369150895</v>
      </c>
      <c r="O17" s="68">
        <v>0.35712215620924503</v>
      </c>
    </row>
    <row r="18" spans="2:15" ht="14.25" customHeight="1">
      <c r="B18" s="63">
        <v>8</v>
      </c>
      <c r="C18" s="64" t="s">
        <v>24</v>
      </c>
      <c r="D18" s="65">
        <v>2461</v>
      </c>
      <c r="E18" s="66">
        <v>0.04823787682778627</v>
      </c>
      <c r="F18" s="65">
        <v>2370</v>
      </c>
      <c r="G18" s="67">
        <v>0.04518244557135776</v>
      </c>
      <c r="H18" s="68">
        <v>0.03839662447257375</v>
      </c>
      <c r="I18" s="69">
        <v>2254</v>
      </c>
      <c r="J18" s="70">
        <v>0.09183673469387754</v>
      </c>
      <c r="K18" s="65">
        <v>14391</v>
      </c>
      <c r="L18" s="66">
        <v>0.04591983254306081</v>
      </c>
      <c r="M18" s="65">
        <v>13340</v>
      </c>
      <c r="N18" s="67">
        <v>0.0436698376948611</v>
      </c>
      <c r="O18" s="68">
        <v>0.07878560719640171</v>
      </c>
    </row>
    <row r="19" spans="2:15" ht="14.25" customHeight="1">
      <c r="B19" s="63">
        <v>9</v>
      </c>
      <c r="C19" s="64" t="s">
        <v>28</v>
      </c>
      <c r="D19" s="65">
        <v>2253</v>
      </c>
      <c r="E19" s="66">
        <v>0.04416088439374338</v>
      </c>
      <c r="F19" s="65">
        <v>1881</v>
      </c>
      <c r="G19" s="67">
        <v>0.03585999161169787</v>
      </c>
      <c r="H19" s="68">
        <v>0.19776714513556626</v>
      </c>
      <c r="I19" s="69">
        <v>2149</v>
      </c>
      <c r="J19" s="70">
        <v>0.048394602140530374</v>
      </c>
      <c r="K19" s="65">
        <v>12880</v>
      </c>
      <c r="L19" s="66">
        <v>0.041098425623974935</v>
      </c>
      <c r="M19" s="65">
        <v>12127</v>
      </c>
      <c r="N19" s="67">
        <v>0.039698959649593746</v>
      </c>
      <c r="O19" s="68">
        <v>0.0620928506638081</v>
      </c>
    </row>
    <row r="20" spans="2:15" ht="14.25" customHeight="1">
      <c r="B20" s="71">
        <v>10</v>
      </c>
      <c r="C20" s="72" t="s">
        <v>34</v>
      </c>
      <c r="D20" s="73">
        <v>2035</v>
      </c>
      <c r="E20" s="74">
        <v>0.03988788270806382</v>
      </c>
      <c r="F20" s="73">
        <v>2185</v>
      </c>
      <c r="G20" s="75">
        <v>0.04165554581156823</v>
      </c>
      <c r="H20" s="76">
        <v>-0.06864988558352403</v>
      </c>
      <c r="I20" s="77">
        <v>2274</v>
      </c>
      <c r="J20" s="78">
        <v>-0.10510114335971854</v>
      </c>
      <c r="K20" s="73">
        <v>12829</v>
      </c>
      <c r="L20" s="74">
        <v>0.040935691174687455</v>
      </c>
      <c r="M20" s="73">
        <v>11507</v>
      </c>
      <c r="N20" s="75">
        <v>0.03766932701310095</v>
      </c>
      <c r="O20" s="76">
        <v>0.11488659077083518</v>
      </c>
    </row>
    <row r="21" spans="2:15" ht="14.25" customHeight="1">
      <c r="B21" s="55">
        <v>11</v>
      </c>
      <c r="C21" s="56" t="s">
        <v>25</v>
      </c>
      <c r="D21" s="57">
        <v>1728</v>
      </c>
      <c r="E21" s="58">
        <v>0.033870398682817826</v>
      </c>
      <c r="F21" s="57">
        <v>1735</v>
      </c>
      <c r="G21" s="59">
        <v>0.033076600449918024</v>
      </c>
      <c r="H21" s="60">
        <v>-0.004034582132564801</v>
      </c>
      <c r="I21" s="61">
        <v>2024</v>
      </c>
      <c r="J21" s="62">
        <v>-0.1462450592885376</v>
      </c>
      <c r="K21" s="57">
        <v>12393</v>
      </c>
      <c r="L21" s="58">
        <v>0.03954447117685725</v>
      </c>
      <c r="M21" s="57">
        <v>11525</v>
      </c>
      <c r="N21" s="59">
        <v>0.037728251831579775</v>
      </c>
      <c r="O21" s="60">
        <v>0.07531453362255958</v>
      </c>
    </row>
    <row r="22" spans="2:15" ht="14.25" customHeight="1">
      <c r="B22" s="63">
        <v>12</v>
      </c>
      <c r="C22" s="64" t="s">
        <v>29</v>
      </c>
      <c r="D22" s="65">
        <v>1877</v>
      </c>
      <c r="E22" s="66">
        <v>0.03679093653220432</v>
      </c>
      <c r="F22" s="65">
        <v>1811</v>
      </c>
      <c r="G22" s="67">
        <v>0.03452548899988561</v>
      </c>
      <c r="H22" s="68">
        <v>0.03644395361678621</v>
      </c>
      <c r="I22" s="69">
        <v>1728</v>
      </c>
      <c r="J22" s="70">
        <v>0.08622685185185186</v>
      </c>
      <c r="K22" s="65">
        <v>10603</v>
      </c>
      <c r="L22" s="66">
        <v>0.03383281109402222</v>
      </c>
      <c r="M22" s="65">
        <v>10947</v>
      </c>
      <c r="N22" s="67">
        <v>0.035836110438204234</v>
      </c>
      <c r="O22" s="68">
        <v>-0.031424134466063736</v>
      </c>
    </row>
    <row r="23" spans="2:15" ht="14.25" customHeight="1">
      <c r="B23" s="63">
        <v>13</v>
      </c>
      <c r="C23" s="64" t="s">
        <v>18</v>
      </c>
      <c r="D23" s="65">
        <v>1740</v>
      </c>
      <c r="E23" s="66">
        <v>0.03410560978478184</v>
      </c>
      <c r="F23" s="65">
        <v>1407</v>
      </c>
      <c r="G23" s="67">
        <v>0.026823502497426318</v>
      </c>
      <c r="H23" s="68">
        <v>0.2366737739872069</v>
      </c>
      <c r="I23" s="69">
        <v>1729</v>
      </c>
      <c r="J23" s="70">
        <v>0.0063620589936379535</v>
      </c>
      <c r="K23" s="65">
        <v>9757</v>
      </c>
      <c r="L23" s="66">
        <v>0.031133333758782872</v>
      </c>
      <c r="M23" s="65">
        <v>7041</v>
      </c>
      <c r="N23" s="67">
        <v>0.023049424828299626</v>
      </c>
      <c r="O23" s="68">
        <v>0.3857406618378072</v>
      </c>
    </row>
    <row r="24" spans="2:15" ht="14.25" customHeight="1">
      <c r="B24" s="63">
        <v>14</v>
      </c>
      <c r="C24" s="64" t="s">
        <v>30</v>
      </c>
      <c r="D24" s="65">
        <v>1267</v>
      </c>
      <c r="E24" s="66">
        <v>0.024834372182367007</v>
      </c>
      <c r="F24" s="65">
        <v>1448</v>
      </c>
      <c r="G24" s="67">
        <v>0.027605139741487778</v>
      </c>
      <c r="H24" s="68">
        <v>-0.125</v>
      </c>
      <c r="I24" s="69">
        <v>1519</v>
      </c>
      <c r="J24" s="70">
        <v>-0.16589861751152069</v>
      </c>
      <c r="K24" s="65">
        <v>7798</v>
      </c>
      <c r="L24" s="66">
        <v>0.024882416383210912</v>
      </c>
      <c r="M24" s="65">
        <v>7413</v>
      </c>
      <c r="N24" s="67">
        <v>0.024267204410195302</v>
      </c>
      <c r="O24" s="68">
        <v>0.05193578847969782</v>
      </c>
    </row>
    <row r="25" spans="2:15" ht="14.25" customHeight="1">
      <c r="B25" s="71">
        <v>15</v>
      </c>
      <c r="C25" s="72" t="s">
        <v>50</v>
      </c>
      <c r="D25" s="73">
        <v>1061</v>
      </c>
      <c r="E25" s="74">
        <v>0.020796581598651456</v>
      </c>
      <c r="F25" s="73">
        <v>1040</v>
      </c>
      <c r="G25" s="75">
        <v>0.019826895946924925</v>
      </c>
      <c r="H25" s="76">
        <v>0.02019230769230762</v>
      </c>
      <c r="I25" s="77">
        <v>1303</v>
      </c>
      <c r="J25" s="78">
        <v>-0.18572524942440527</v>
      </c>
      <c r="K25" s="73">
        <v>6534</v>
      </c>
      <c r="L25" s="74">
        <v>0.02084915473812517</v>
      </c>
      <c r="M25" s="73">
        <v>5786</v>
      </c>
      <c r="N25" s="75">
        <v>0.018941055539915017</v>
      </c>
      <c r="O25" s="76">
        <v>0.12927756653992395</v>
      </c>
    </row>
    <row r="26" spans="2:15" ht="14.25" customHeight="1">
      <c r="B26" s="55">
        <v>16</v>
      </c>
      <c r="C26" s="56" t="s">
        <v>35</v>
      </c>
      <c r="D26" s="57">
        <v>895</v>
      </c>
      <c r="E26" s="58">
        <v>0.017542828021482614</v>
      </c>
      <c r="F26" s="57">
        <v>1229</v>
      </c>
      <c r="G26" s="59">
        <v>0.02343005299881801</v>
      </c>
      <c r="H26" s="60">
        <v>-0.2717656631407649</v>
      </c>
      <c r="I26" s="61">
        <v>905</v>
      </c>
      <c r="J26" s="62">
        <v>-0.011049723756906049</v>
      </c>
      <c r="K26" s="57">
        <v>6488</v>
      </c>
      <c r="L26" s="58">
        <v>0.020702374646610976</v>
      </c>
      <c r="M26" s="57">
        <v>7890</v>
      </c>
      <c r="N26" s="59">
        <v>0.025828712099884115</v>
      </c>
      <c r="O26" s="60">
        <v>-0.1776932826362484</v>
      </c>
    </row>
    <row r="27" spans="2:15" ht="14.25" customHeight="1">
      <c r="B27" s="63">
        <v>17</v>
      </c>
      <c r="C27" s="64" t="s">
        <v>56</v>
      </c>
      <c r="D27" s="65">
        <v>1043</v>
      </c>
      <c r="E27" s="66">
        <v>0.020443764945705437</v>
      </c>
      <c r="F27" s="65">
        <v>983</v>
      </c>
      <c r="G27" s="67">
        <v>0.018740229534449232</v>
      </c>
      <c r="H27" s="68">
        <v>0.061037639877924654</v>
      </c>
      <c r="I27" s="69">
        <v>1237</v>
      </c>
      <c r="J27" s="70">
        <v>-0.15683104284559413</v>
      </c>
      <c r="K27" s="65">
        <v>6003</v>
      </c>
      <c r="L27" s="66">
        <v>0.019154801942602603</v>
      </c>
      <c r="M27" s="65">
        <v>6848</v>
      </c>
      <c r="N27" s="67">
        <v>0.02241761983016558</v>
      </c>
      <c r="O27" s="68">
        <v>-0.12339369158878499</v>
      </c>
    </row>
    <row r="28" spans="2:15" ht="14.25" customHeight="1">
      <c r="B28" s="63">
        <v>18</v>
      </c>
      <c r="C28" s="64" t="s">
        <v>36</v>
      </c>
      <c r="D28" s="65">
        <v>693</v>
      </c>
      <c r="E28" s="66">
        <v>0.013583441138421734</v>
      </c>
      <c r="F28" s="65">
        <v>1060</v>
      </c>
      <c r="G28" s="67">
        <v>0.020208182407442713</v>
      </c>
      <c r="H28" s="68">
        <v>-0.3462264150943396</v>
      </c>
      <c r="I28" s="69">
        <v>808</v>
      </c>
      <c r="J28" s="70">
        <v>-0.14232673267326734</v>
      </c>
      <c r="K28" s="65">
        <v>5939</v>
      </c>
      <c r="L28" s="66">
        <v>0.01895058616310459</v>
      </c>
      <c r="M28" s="65">
        <v>6056</v>
      </c>
      <c r="N28" s="67">
        <v>0.019824927817097365</v>
      </c>
      <c r="O28" s="68">
        <v>-0.019319682959048845</v>
      </c>
    </row>
    <row r="29" spans="2:15" ht="14.25" customHeight="1">
      <c r="B29" s="63">
        <v>19</v>
      </c>
      <c r="C29" s="64" t="s">
        <v>27</v>
      </c>
      <c r="D29" s="65">
        <v>925</v>
      </c>
      <c r="E29" s="66">
        <v>0.018130855776392646</v>
      </c>
      <c r="F29" s="65">
        <v>1378</v>
      </c>
      <c r="G29" s="67">
        <v>0.026270637129675527</v>
      </c>
      <c r="H29" s="68">
        <v>-0.3287373004354136</v>
      </c>
      <c r="I29" s="69">
        <v>917</v>
      </c>
      <c r="J29" s="70">
        <v>0.008724100327153872</v>
      </c>
      <c r="K29" s="65">
        <v>5778</v>
      </c>
      <c r="L29" s="66">
        <v>0.018436855842804904</v>
      </c>
      <c r="M29" s="65">
        <v>8797</v>
      </c>
      <c r="N29" s="67">
        <v>0.028797868231011478</v>
      </c>
      <c r="O29" s="68">
        <v>-0.3431851767648062</v>
      </c>
    </row>
    <row r="30" spans="2:15" ht="14.25" customHeight="1">
      <c r="B30" s="71">
        <v>20</v>
      </c>
      <c r="C30" s="72" t="s">
        <v>33</v>
      </c>
      <c r="D30" s="73">
        <v>950</v>
      </c>
      <c r="E30" s="74">
        <v>0.018620878905484337</v>
      </c>
      <c r="F30" s="73">
        <v>813</v>
      </c>
      <c r="G30" s="75">
        <v>0.015499294620048043</v>
      </c>
      <c r="H30" s="76">
        <v>0.1685116851168511</v>
      </c>
      <c r="I30" s="77">
        <v>1013</v>
      </c>
      <c r="J30" s="78">
        <v>-0.06219151036525172</v>
      </c>
      <c r="K30" s="73">
        <v>5262</v>
      </c>
      <c r="L30" s="74">
        <v>0.016790366120602182</v>
      </c>
      <c r="M30" s="73">
        <v>5031</v>
      </c>
      <c r="N30" s="75">
        <v>0.01646948676483105</v>
      </c>
      <c r="O30" s="76">
        <v>0.04591532498509232</v>
      </c>
    </row>
    <row r="31" spans="2:15" ht="14.25" customHeight="1">
      <c r="B31" s="163" t="s">
        <v>53</v>
      </c>
      <c r="C31" s="164"/>
      <c r="D31" s="26">
        <f>SUM(D11:D30)</f>
        <v>47682</v>
      </c>
      <c r="E31" s="4">
        <f>D31/D33</f>
        <v>0.9346113136540045</v>
      </c>
      <c r="F31" s="26">
        <f>SUM(F11:F30)</f>
        <v>48953</v>
      </c>
      <c r="G31" s="4">
        <f>F31/F33</f>
        <v>0.9332558050863614</v>
      </c>
      <c r="H31" s="7">
        <f>D31/F31-1</f>
        <v>-0.025963679447633448</v>
      </c>
      <c r="I31" s="26">
        <f>SUM(I11:I30)</f>
        <v>49924</v>
      </c>
      <c r="J31" s="4">
        <f>D31/I31-1</f>
        <v>-0.04490826055604524</v>
      </c>
      <c r="K31" s="26">
        <f>SUM(K11:K30)</f>
        <v>292207</v>
      </c>
      <c r="L31" s="4">
        <f>K31/K33</f>
        <v>0.932395004371494</v>
      </c>
      <c r="M31" s="26">
        <f>SUM(M11:M30)</f>
        <v>285925</v>
      </c>
      <c r="N31" s="4">
        <f>M31/M33</f>
        <v>0.9360043735309715</v>
      </c>
      <c r="O31" s="7">
        <f>K31/M31-1</f>
        <v>0.021970796537553516</v>
      </c>
    </row>
    <row r="32" spans="2:15" ht="14.25" customHeight="1">
      <c r="B32" s="163" t="s">
        <v>12</v>
      </c>
      <c r="C32" s="164"/>
      <c r="D32" s="3">
        <f>D33-SUM(D11:D30)</f>
        <v>3336</v>
      </c>
      <c r="E32" s="4">
        <f>D32/D33</f>
        <v>0.06538868634599553</v>
      </c>
      <c r="F32" s="5">
        <f>F33-SUM(F11:F30)</f>
        <v>3501</v>
      </c>
      <c r="G32" s="6">
        <f>F32/F33</f>
        <v>0.06674419491363862</v>
      </c>
      <c r="H32" s="7">
        <f>D32/F32-1</f>
        <v>-0.04712939160239926</v>
      </c>
      <c r="I32" s="5">
        <f>I33-SUM(I11:I30)</f>
        <v>3324</v>
      </c>
      <c r="J32" s="8">
        <f>D32/I32-1</f>
        <v>0.0036101083032491488</v>
      </c>
      <c r="K32" s="3">
        <f>K33-SUM(K11:K30)</f>
        <v>21187</v>
      </c>
      <c r="L32" s="4">
        <f>K32/K33</f>
        <v>0.06760499562850597</v>
      </c>
      <c r="M32" s="3">
        <f>M33-SUM(M11:M30)</f>
        <v>19549</v>
      </c>
      <c r="N32" s="4">
        <f>M32/M33</f>
        <v>0.06399562646902845</v>
      </c>
      <c r="O32" s="7">
        <f>K32/M32-1</f>
        <v>0.08378945214588973</v>
      </c>
    </row>
    <row r="33" spans="2:16" ht="14.25" customHeight="1">
      <c r="B33" s="155" t="s">
        <v>13</v>
      </c>
      <c r="C33" s="156"/>
      <c r="D33" s="50">
        <v>51018</v>
      </c>
      <c r="E33" s="79">
        <v>1</v>
      </c>
      <c r="F33" s="50">
        <v>52454</v>
      </c>
      <c r="G33" s="80">
        <v>1</v>
      </c>
      <c r="H33" s="47">
        <v>-0.027376367865177054</v>
      </c>
      <c r="I33" s="51">
        <v>53248</v>
      </c>
      <c r="J33" s="48">
        <v>-0.041879507211538436</v>
      </c>
      <c r="K33" s="50">
        <v>313394</v>
      </c>
      <c r="L33" s="79">
        <v>1</v>
      </c>
      <c r="M33" s="50">
        <v>305474</v>
      </c>
      <c r="N33" s="80">
        <v>0.9999999999999992</v>
      </c>
      <c r="O33" s="47">
        <v>0.025926920130682207</v>
      </c>
      <c r="P33" s="14"/>
    </row>
    <row r="34" ht="14.25" customHeight="1">
      <c r="B34" t="s">
        <v>110</v>
      </c>
    </row>
    <row r="35" ht="15">
      <c r="B35" s="9" t="s">
        <v>112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56" dxfId="146" operator="lessThan">
      <formula>0</formula>
    </cfRule>
  </conditionalFormatting>
  <conditionalFormatting sqref="H31 O31">
    <cfRule type="cellIs" priority="161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2019-07-03T11:17:47Z</dcterms:modified>
  <cp:category/>
  <cp:version/>
  <cp:contentType/>
  <cp:contentStatus/>
</cp:coreProperties>
</file>