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5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<sst xmlns="http://schemas.openxmlformats.org/spreadsheetml/2006/main" count="785" uniqueCount="146">
  <si>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</si>
  <si>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</si>
  <si>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</si>
  <si>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</si>
  <si>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</si>
  <si>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</si>
  <si>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</si>
  <si>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</si>
  <si>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</si>
  <si>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</si>
  <si>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</si>
  <si>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</si>
  <si>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</si>
  <si>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</si>
  <si>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</si>
  <si>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</si>
  <si>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</si>
  <si>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</si>
  <si>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</si>
  <si>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</si>
  <si>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</si>
  <si>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</si>
  <si>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</si>
  <si>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</si>
  <si>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</si>
  <si>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</si>
  <si>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</si>
  <si>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</si>
  <si>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</si>
  <si>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</si>
  <si>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</si>
  <si>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</si>
  <si>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</si>
  <si>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</si>
  <si>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</si>
  <si>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</si>
  <si>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</si>
  <si>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</si>
  <si>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</si>
  <si>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</si>
  <si>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</si>
  <si>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</si>
  <si>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</si>
  <si>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</si>
  <si>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</si>
  <si>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</si>
  <si>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</si>
  <si>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</si>
  <si>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</si>
  <si>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</si>
  <si>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</si>
  <si>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</si>
  <si>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</si>
  <si>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</si>
  <si>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</si>
  <si>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</si>
  <si>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</si>
  <si>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</si>
  <si>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</si>
  <si>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</si>
  <si>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</si>
  <si>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</si>
  <si>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</si>
  <si>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</si>
  <si>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</si>
  <si>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</si>
  <si>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</si>
  <si>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</si>
  <si>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</si>
  <si>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</si>
  <si>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</si>
  <si>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</si>
  <si>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</si>
  <si>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</si>
  <si>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</si>
  <si>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</si>
  <si>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</si>
  <si>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</si>
  <si>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</si>
  <si>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</si>
  <si>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</si>
  <si>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</si>
  <si>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</si>
  <si>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</si>
  <si>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Volvo XC60</t>
  </si>
  <si>
    <t>Rejestracje nowych samochodów osobowych OGÓŁEM, ranking modeli - 2017 narastająco</t>
  </si>
  <si>
    <t>Registrations of new PC, Top Models - 2017 YTD</t>
  </si>
  <si>
    <t>Dacia Sandero</t>
  </si>
  <si>
    <t>Kia Cee'D</t>
  </si>
  <si>
    <t>Toyota Aygo</t>
  </si>
  <si>
    <t>ISUZU</t>
  </si>
  <si>
    <t>Opel Insignia</t>
  </si>
  <si>
    <t>PZPM na podstawie danych CEP (MC)</t>
  </si>
  <si>
    <t>Luty</t>
  </si>
  <si>
    <t>February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</si>
  <si>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</si>
  <si>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</si>
  <si>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</si>
  <si>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</si>
  <si>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</si>
  <si>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</si>
  <si>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</si>
  <si>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</si>
  <si>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</si>
  <si>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</si>
  <si>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2018
Mar</t>
  </si>
  <si>
    <t>2017
Mar</t>
  </si>
  <si>
    <t>2018
Sty - Mar</t>
  </si>
  <si>
    <t>2017
Sty - Mar</t>
  </si>
  <si>
    <t>5/04/2018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</si>
  <si>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</si>
  <si>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</si>
  <si>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</si>
  <si>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</si>
  <si>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</si>
  <si>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</si>
  <si>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Rejestracje nowych samochodów osobowych OGÓŁEM, ranking modeli - Marzec 2018</t>
  </si>
  <si>
    <t>Registrations of new PC, Top Models - March 2018</t>
  </si>
  <si>
    <t>Mar/Lut
Zmiana poz</t>
  </si>
  <si>
    <t>Mar/Feb Ch position</t>
  </si>
  <si>
    <t>Rejestracje nowych samochodów osobowych na REGON, ranking marek - Marzec 2018</t>
  </si>
  <si>
    <t>Registrations of New PC For Business Activity, Top Makes - March 2018</t>
  </si>
  <si>
    <t>Rejestracje nowych samochodów osobowych na REGON, ranking modeli - Marzec 2018</t>
  </si>
  <si>
    <t>Registrations of New PC For Business Activity, Top Models - March 2018</t>
  </si>
  <si>
    <t>Audi Q5</t>
  </si>
  <si>
    <t>Nissan X-Trail</t>
  </si>
  <si>
    <t>Rejestracje nowych samochodów osobowych na KLIENTÓW INDYWIDUALNYCH, ranking marek - Marzec 2018</t>
  </si>
  <si>
    <t>Registrations of New PC For Indyvidual Customers, Top Makes - March 2018</t>
  </si>
  <si>
    <t>Rejestracje nowych samochodów osobowych na KLIENTÓW INDYWIDUALNYCH, ranking modeli - Marzec 2018</t>
  </si>
  <si>
    <t>Registrations of New PC For Indyvidual Customers, Top Models - March 2018</t>
  </si>
  <si>
    <t>Kia Venga</t>
  </si>
  <si>
    <t>Rejestracje nowych samochodów dostawczych do 3,5T, ranking modeli - Marzec 2018</t>
  </si>
  <si>
    <t>Rejestracje nowych samochodów dostawczych do 3,5T, ranking modeli - 2018 narastająco</t>
  </si>
  <si>
    <t>Registrations of new LCV up to 3.5T, Top Models - March 2018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</si>
  <si>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</si>
  <si>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</si>
  <si>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</si>
  <si>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</si>
  <si>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</si>
  <si>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</si>
  <si>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</si>
  <si>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</si>
  <si>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Peugeot Partner</t>
  </si>
  <si>
    <t>Volkswagen Crafter</t>
  </si>
  <si>
    <t>Fiat Doblo</t>
  </si>
  <si>
    <t>Citroen Jumper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</si>
</sst>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22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4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5"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1"/>
      <c r="B1" t="s">
        <v>92</v>
      </c>
      <c r="C1" s="112"/>
      <c r="E1" s="111"/>
      <c r="F1" s="111"/>
      <c r="G1" s="111"/>
      <c r="H1" t="s">
        <v>109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20" t="s">
        <v>80</v>
      </c>
      <c r="C3" s="121"/>
      <c r="D3" s="121"/>
      <c r="E3" s="121"/>
      <c r="F3" s="121"/>
      <c r="G3" s="121"/>
      <c r="H3" s="122"/>
    </row>
    <row r="4" spans="2:8" ht="24.75" customHeight="1">
      <c r="B4" s="59"/>
      <c r="C4" s="60" t="s">
        <v>105</v>
      </c>
      <c r="D4" s="60" t="s">
        <v>106</v>
      </c>
      <c r="E4" s="61" t="s">
        <v>81</v>
      </c>
      <c r="F4" s="60" t="s">
        <v>107</v>
      </c>
      <c r="G4" s="60" t="s">
        <v>108</v>
      </c>
      <c r="H4" s="61" t="s">
        <v>81</v>
      </c>
    </row>
    <row r="5" spans="2:8" ht="24.75" customHeight="1">
      <c r="B5" s="62" t="s">
        <v>74</v>
      </c>
      <c r="C5" s="63">
        <v>51669</v>
      </c>
      <c r="D5" s="63">
        <v>49429</v>
      </c>
      <c r="E5" s="64">
        <v>0.04531752614861717</v>
      </c>
      <c r="F5" s="63">
        <v>139885</v>
      </c>
      <c r="G5" s="63">
        <v>125932</v>
      </c>
      <c r="H5" s="64">
        <v>0.11079789092526116</v>
      </c>
    </row>
    <row r="6" spans="2:8" ht="24.75" customHeight="1">
      <c r="B6" s="62" t="s">
        <v>75</v>
      </c>
      <c r="C6" s="63">
        <v>5643</v>
      </c>
      <c r="D6" s="63">
        <v>6097</v>
      </c>
      <c r="E6" s="64">
        <v>-0.07446285058225355</v>
      </c>
      <c r="F6" s="63">
        <v>15333</v>
      </c>
      <c r="G6" s="63">
        <v>14608</v>
      </c>
      <c r="H6" s="64">
        <v>0.0496303395399782</v>
      </c>
    </row>
    <row r="7" spans="2:8" ht="24.75" customHeight="1">
      <c r="B7" s="13" t="s">
        <v>76</v>
      </c>
      <c r="C7" s="11">
        <f>C6-C8</f>
        <v>5522</v>
      </c>
      <c r="D7" s="11">
        <f>D6-D8</f>
        <v>5991</v>
      </c>
      <c r="E7" s="12">
        <f>C7/D7-1</f>
        <v>-0.07828409280587545</v>
      </c>
      <c r="F7" s="11">
        <f>F6-F8</f>
        <v>15066</v>
      </c>
      <c r="G7" s="11">
        <f>G6-G8</f>
        <v>14385</v>
      </c>
      <c r="H7" s="12">
        <f>F7/G7-1</f>
        <v>0.047340980187695614</v>
      </c>
    </row>
    <row r="8" spans="2:8" ht="24.75" customHeight="1">
      <c r="B8" s="67" t="s">
        <v>77</v>
      </c>
      <c r="C8" s="65">
        <v>121</v>
      </c>
      <c r="D8" s="65">
        <v>106</v>
      </c>
      <c r="E8" s="66">
        <v>0.14150943396226423</v>
      </c>
      <c r="F8" s="65">
        <v>267</v>
      </c>
      <c r="G8" s="65">
        <v>223</v>
      </c>
      <c r="H8" s="66">
        <v>0.19730941704035865</v>
      </c>
    </row>
    <row r="9" spans="2:8" ht="15">
      <c r="B9" s="68" t="s">
        <v>78</v>
      </c>
      <c r="C9" s="69">
        <v>57312</v>
      </c>
      <c r="D9" s="69">
        <v>55526</v>
      </c>
      <c r="E9" s="70">
        <v>0.03216511183949855</v>
      </c>
      <c r="F9" s="69">
        <v>155218</v>
      </c>
      <c r="G9" s="69">
        <v>140540</v>
      </c>
      <c r="H9" s="70">
        <v>0.1044400170769888</v>
      </c>
    </row>
    <row r="10" spans="2:8" ht="15">
      <c r="B10" s="58" t="s">
        <v>79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57" dxfId="150" operator="lessThan">
      <formula>0</formula>
    </cfRule>
  </conditionalFormatting>
  <conditionalFormatting sqref="E5 H5">
    <cfRule type="cellIs" priority="3" dxfId="150" operator="lessThan">
      <formula>0</formula>
    </cfRule>
  </conditionalFormatting>
  <conditionalFormatting sqref="H6 E6">
    <cfRule type="cellIs" priority="2" dxfId="150" operator="lessThan">
      <formula>0</formula>
    </cfRule>
  </conditionalFormatting>
  <conditionalFormatting sqref="H8:H9 E8:E9">
    <cfRule type="cellIs" priority="1" dxfId="15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31">
      <selection activeCell="L54" sqref="L54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2"/>
      <c r="N1" t="s">
        <v>109</v>
      </c>
    </row>
    <row r="2" spans="1:14" ht="14.2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110</v>
      </c>
      <c r="D5" s="144"/>
      <c r="E5" s="144"/>
      <c r="F5" s="144"/>
      <c r="G5" s="145"/>
      <c r="H5" s="144" t="s">
        <v>93</v>
      </c>
      <c r="I5" s="144"/>
      <c r="J5" s="143" t="s">
        <v>111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112</v>
      </c>
      <c r="D6" s="151"/>
      <c r="E6" s="151"/>
      <c r="F6" s="151"/>
      <c r="G6" s="152"/>
      <c r="H6" s="151" t="s">
        <v>94</v>
      </c>
      <c r="I6" s="151"/>
      <c r="J6" s="150" t="s">
        <v>113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114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7" t="s">
        <v>115</v>
      </c>
      <c r="J9" s="113" t="s">
        <v>8</v>
      </c>
      <c r="K9" s="93" t="s">
        <v>2</v>
      </c>
      <c r="L9" s="114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7" t="s">
        <v>10</v>
      </c>
      <c r="K10" s="116" t="s">
        <v>11</v>
      </c>
      <c r="L10" s="92" t="s">
        <v>10</v>
      </c>
      <c r="M10" s="116" t="s">
        <v>11</v>
      </c>
      <c r="N10" s="166"/>
    </row>
    <row r="11" spans="1:14" ht="14.25" customHeight="1">
      <c r="A11" s="73">
        <v>1</v>
      </c>
      <c r="B11" s="83" t="s">
        <v>19</v>
      </c>
      <c r="C11" s="41">
        <v>6359</v>
      </c>
      <c r="D11" s="86">
        <v>0.12307186127078132</v>
      </c>
      <c r="E11" s="41">
        <v>6130</v>
      </c>
      <c r="F11" s="89">
        <v>0.1240162657549212</v>
      </c>
      <c r="G11" s="77">
        <v>0.03735725938009793</v>
      </c>
      <c r="H11" s="106">
        <v>5664</v>
      </c>
      <c r="I11" s="74">
        <v>0.12270480225988711</v>
      </c>
      <c r="J11" s="41">
        <v>18886</v>
      </c>
      <c r="K11" s="86">
        <v>0.13501090181220288</v>
      </c>
      <c r="L11" s="41">
        <v>15875</v>
      </c>
      <c r="M11" s="89">
        <v>0.12606009592478482</v>
      </c>
      <c r="N11" s="77">
        <v>0.18966929133858268</v>
      </c>
    </row>
    <row r="12" spans="1:14" ht="14.25" customHeight="1">
      <c r="A12" s="72">
        <v>2</v>
      </c>
      <c r="B12" s="84" t="s">
        <v>21</v>
      </c>
      <c r="C12" s="43">
        <v>5248</v>
      </c>
      <c r="D12" s="87">
        <v>0.10156960653389847</v>
      </c>
      <c r="E12" s="43">
        <v>5623</v>
      </c>
      <c r="F12" s="90">
        <v>0.11375912925610472</v>
      </c>
      <c r="G12" s="78">
        <v>-0.06669037880135165</v>
      </c>
      <c r="H12" s="107">
        <v>5134</v>
      </c>
      <c r="I12" s="71">
        <v>0.02220490845344769</v>
      </c>
      <c r="J12" s="43">
        <v>15872</v>
      </c>
      <c r="K12" s="87">
        <v>0.11346463166172213</v>
      </c>
      <c r="L12" s="43">
        <v>15212</v>
      </c>
      <c r="M12" s="90">
        <v>0.12079534987135915</v>
      </c>
      <c r="N12" s="78">
        <v>0.04338679989481986</v>
      </c>
    </row>
    <row r="13" spans="1:14" ht="14.25" customHeight="1">
      <c r="A13" s="72">
        <v>3</v>
      </c>
      <c r="B13" s="84" t="s">
        <v>20</v>
      </c>
      <c r="C13" s="43">
        <v>5213</v>
      </c>
      <c r="D13" s="87">
        <v>0.10089221777081035</v>
      </c>
      <c r="E13" s="43">
        <v>5540</v>
      </c>
      <c r="F13" s="90">
        <v>0.11207995306399078</v>
      </c>
      <c r="G13" s="78">
        <v>-0.059025270758122694</v>
      </c>
      <c r="H13" s="107">
        <v>4433</v>
      </c>
      <c r="I13" s="71">
        <v>0.1759530791788857</v>
      </c>
      <c r="J13" s="43">
        <v>13928</v>
      </c>
      <c r="K13" s="87">
        <v>0.09956750187654144</v>
      </c>
      <c r="L13" s="43">
        <v>13023</v>
      </c>
      <c r="M13" s="90">
        <v>0.10341295302226598</v>
      </c>
      <c r="N13" s="78">
        <v>0.06949243645857339</v>
      </c>
    </row>
    <row r="14" spans="1:14" ht="14.25" customHeight="1">
      <c r="A14" s="72">
        <v>4</v>
      </c>
      <c r="B14" s="84" t="s">
        <v>22</v>
      </c>
      <c r="C14" s="43">
        <v>3691</v>
      </c>
      <c r="D14" s="87">
        <v>0.07143548355880702</v>
      </c>
      <c r="E14" s="43">
        <v>3548</v>
      </c>
      <c r="F14" s="90">
        <v>0.07177972445325619</v>
      </c>
      <c r="G14" s="78">
        <v>0.0403043968432919</v>
      </c>
      <c r="H14" s="107">
        <v>2597</v>
      </c>
      <c r="I14" s="71">
        <v>0.42125529457065847</v>
      </c>
      <c r="J14" s="43">
        <v>9662</v>
      </c>
      <c r="K14" s="87">
        <v>0.06907102262572827</v>
      </c>
      <c r="L14" s="43">
        <v>10021</v>
      </c>
      <c r="M14" s="90">
        <v>0.07957469110313503</v>
      </c>
      <c r="N14" s="78">
        <v>-0.03582476798722678</v>
      </c>
    </row>
    <row r="15" spans="1:14" ht="14.25" customHeight="1">
      <c r="A15" s="75">
        <v>5</v>
      </c>
      <c r="B15" s="85" t="s">
        <v>23</v>
      </c>
      <c r="C15" s="45">
        <v>3240</v>
      </c>
      <c r="D15" s="88">
        <v>0.06270684549730013</v>
      </c>
      <c r="E15" s="45">
        <v>3210</v>
      </c>
      <c r="F15" s="91">
        <v>0.0649416334540452</v>
      </c>
      <c r="G15" s="79">
        <v>0.009345794392523255</v>
      </c>
      <c r="H15" s="108">
        <v>2890</v>
      </c>
      <c r="I15" s="76">
        <v>0.12110726643598624</v>
      </c>
      <c r="J15" s="45">
        <v>8886</v>
      </c>
      <c r="K15" s="88">
        <v>0.06352360867855739</v>
      </c>
      <c r="L15" s="45">
        <v>7740</v>
      </c>
      <c r="M15" s="91">
        <v>0.06146174125718642</v>
      </c>
      <c r="N15" s="79">
        <v>0.14806201550387588</v>
      </c>
    </row>
    <row r="16" spans="1:14" ht="14.25" customHeight="1">
      <c r="A16" s="73">
        <v>6</v>
      </c>
      <c r="B16" s="83" t="s">
        <v>24</v>
      </c>
      <c r="C16" s="41">
        <v>2342</v>
      </c>
      <c r="D16" s="86">
        <v>0.045326985232924964</v>
      </c>
      <c r="E16" s="41">
        <v>1872</v>
      </c>
      <c r="F16" s="89">
        <v>0.037872503995630094</v>
      </c>
      <c r="G16" s="77">
        <v>0.25106837606837606</v>
      </c>
      <c r="H16" s="106">
        <v>2087</v>
      </c>
      <c r="I16" s="74">
        <v>0.12218495448011502</v>
      </c>
      <c r="J16" s="41">
        <v>6916</v>
      </c>
      <c r="K16" s="86">
        <v>0.04944061193122922</v>
      </c>
      <c r="L16" s="41">
        <v>5895</v>
      </c>
      <c r="M16" s="89">
        <v>0.046810977352857094</v>
      </c>
      <c r="N16" s="77">
        <v>0.1731976251060221</v>
      </c>
    </row>
    <row r="17" spans="1:14" ht="14.25" customHeight="1">
      <c r="A17" s="72">
        <v>7</v>
      </c>
      <c r="B17" s="84" t="s">
        <v>26</v>
      </c>
      <c r="C17" s="43">
        <v>2942</v>
      </c>
      <c r="D17" s="87">
        <v>0.05693936402872128</v>
      </c>
      <c r="E17" s="43">
        <v>2775</v>
      </c>
      <c r="F17" s="90">
        <v>0.05614113172429141</v>
      </c>
      <c r="G17" s="78">
        <v>0.06018018018018023</v>
      </c>
      <c r="H17" s="107">
        <v>1780</v>
      </c>
      <c r="I17" s="71">
        <v>0.6528089887640449</v>
      </c>
      <c r="J17" s="43">
        <v>6602</v>
      </c>
      <c r="K17" s="87">
        <v>0.04719591092683276</v>
      </c>
      <c r="L17" s="43">
        <v>6818</v>
      </c>
      <c r="M17" s="90">
        <v>0.054140329701743796</v>
      </c>
      <c r="N17" s="78">
        <v>-0.03168084482252864</v>
      </c>
    </row>
    <row r="18" spans="1:14" ht="14.25" customHeight="1">
      <c r="A18" s="72">
        <v>8</v>
      </c>
      <c r="B18" s="84" t="s">
        <v>31</v>
      </c>
      <c r="C18" s="43">
        <v>2570</v>
      </c>
      <c r="D18" s="87">
        <v>0.04973968917532757</v>
      </c>
      <c r="E18" s="43">
        <v>1759</v>
      </c>
      <c r="F18" s="90">
        <v>0.03558639664974003</v>
      </c>
      <c r="G18" s="78">
        <v>0.4610574189880614</v>
      </c>
      <c r="H18" s="107">
        <v>1743</v>
      </c>
      <c r="I18" s="71">
        <v>0.474469305794607</v>
      </c>
      <c r="J18" s="43">
        <v>6127</v>
      </c>
      <c r="K18" s="87">
        <v>0.0438002645029846</v>
      </c>
      <c r="L18" s="43">
        <v>4806</v>
      </c>
      <c r="M18" s="90">
        <v>0.038163453292252965</v>
      </c>
      <c r="N18" s="78">
        <v>0.27486475239284225</v>
      </c>
    </row>
    <row r="19" spans="1:14" ht="14.25" customHeight="1">
      <c r="A19" s="72">
        <v>9</v>
      </c>
      <c r="B19" s="84" t="s">
        <v>25</v>
      </c>
      <c r="C19" s="43">
        <v>2014</v>
      </c>
      <c r="D19" s="87">
        <v>0.03897888482455631</v>
      </c>
      <c r="E19" s="43">
        <v>1663</v>
      </c>
      <c r="F19" s="90">
        <v>0.03364421695765644</v>
      </c>
      <c r="G19" s="78">
        <v>0.21106434155141307</v>
      </c>
      <c r="H19" s="107">
        <v>1877</v>
      </c>
      <c r="I19" s="71">
        <v>0.07298881193393703</v>
      </c>
      <c r="J19" s="43">
        <v>6066</v>
      </c>
      <c r="K19" s="87">
        <v>0.04336419201486936</v>
      </c>
      <c r="L19" s="43">
        <v>5243</v>
      </c>
      <c r="M19" s="90">
        <v>0.041633580027316326</v>
      </c>
      <c r="N19" s="78">
        <v>0.1569711996948313</v>
      </c>
    </row>
    <row r="20" spans="1:14" ht="14.25" customHeight="1">
      <c r="A20" s="75">
        <v>10</v>
      </c>
      <c r="B20" s="85" t="s">
        <v>35</v>
      </c>
      <c r="C20" s="45">
        <v>2094</v>
      </c>
      <c r="D20" s="88">
        <v>0.040527201997329156</v>
      </c>
      <c r="E20" s="45">
        <v>1580</v>
      </c>
      <c r="F20" s="91">
        <v>0.0319650407655425</v>
      </c>
      <c r="G20" s="79">
        <v>0.3253164556962025</v>
      </c>
      <c r="H20" s="108">
        <v>1134</v>
      </c>
      <c r="I20" s="76">
        <v>0.8465608465608465</v>
      </c>
      <c r="J20" s="45">
        <v>4678</v>
      </c>
      <c r="K20" s="88">
        <v>0.03344175572791936</v>
      </c>
      <c r="L20" s="45">
        <v>3289</v>
      </c>
      <c r="M20" s="91">
        <v>0.026117269637582187</v>
      </c>
      <c r="N20" s="79">
        <v>0.42231681362116147</v>
      </c>
    </row>
    <row r="21" spans="1:14" ht="14.25" customHeight="1">
      <c r="A21" s="73">
        <v>11</v>
      </c>
      <c r="B21" s="83" t="s">
        <v>27</v>
      </c>
      <c r="C21" s="41">
        <v>2127</v>
      </c>
      <c r="D21" s="86">
        <v>0.04116588283109795</v>
      </c>
      <c r="E21" s="41">
        <v>1943</v>
      </c>
      <c r="F21" s="89">
        <v>0.039308907726233584</v>
      </c>
      <c r="G21" s="77">
        <v>0.09469891919711793</v>
      </c>
      <c r="H21" s="106">
        <v>1326</v>
      </c>
      <c r="I21" s="74">
        <v>0.6040723981900453</v>
      </c>
      <c r="J21" s="41">
        <v>4659</v>
      </c>
      <c r="K21" s="86">
        <v>0.03330592987096544</v>
      </c>
      <c r="L21" s="41">
        <v>3992</v>
      </c>
      <c r="M21" s="89">
        <v>0.031699647428771086</v>
      </c>
      <c r="N21" s="77">
        <v>0.16708416833667328</v>
      </c>
    </row>
    <row r="22" spans="1:14" ht="14.25" customHeight="1">
      <c r="A22" s="72">
        <v>12</v>
      </c>
      <c r="B22" s="84" t="s">
        <v>34</v>
      </c>
      <c r="C22" s="43">
        <v>1618</v>
      </c>
      <c r="D22" s="87">
        <v>0.03131471481933074</v>
      </c>
      <c r="E22" s="43">
        <v>1468</v>
      </c>
      <c r="F22" s="90">
        <v>0.029699164458111636</v>
      </c>
      <c r="G22" s="78">
        <v>0.10217983651226148</v>
      </c>
      <c r="H22" s="107">
        <v>1294</v>
      </c>
      <c r="I22" s="71">
        <v>0.250386398763524</v>
      </c>
      <c r="J22" s="43">
        <v>4444</v>
      </c>
      <c r="K22" s="87">
        <v>0.03176895306859206</v>
      </c>
      <c r="L22" s="43">
        <v>3341</v>
      </c>
      <c r="M22" s="90">
        <v>0.026530190896674397</v>
      </c>
      <c r="N22" s="78">
        <v>0.3301406764441783</v>
      </c>
    </row>
    <row r="23" spans="1:14" ht="14.25" customHeight="1">
      <c r="A23" s="72">
        <v>13</v>
      </c>
      <c r="B23" s="84" t="s">
        <v>29</v>
      </c>
      <c r="C23" s="43">
        <v>1481</v>
      </c>
      <c r="D23" s="87">
        <v>0.028663221660957246</v>
      </c>
      <c r="E23" s="43">
        <v>1221</v>
      </c>
      <c r="F23" s="90">
        <v>0.02470209795868822</v>
      </c>
      <c r="G23" s="78">
        <v>0.21294021294021293</v>
      </c>
      <c r="H23" s="107">
        <v>1189</v>
      </c>
      <c r="I23" s="71">
        <v>0.24558452481076531</v>
      </c>
      <c r="J23" s="43">
        <v>4063</v>
      </c>
      <c r="K23" s="87">
        <v>0.029045287200200165</v>
      </c>
      <c r="L23" s="43">
        <v>3238</v>
      </c>
      <c r="M23" s="90">
        <v>0.02571228917193406</v>
      </c>
      <c r="N23" s="78">
        <v>0.2547869054972205</v>
      </c>
    </row>
    <row r="24" spans="1:14" ht="14.25" customHeight="1">
      <c r="A24" s="72">
        <v>14</v>
      </c>
      <c r="B24" s="84" t="s">
        <v>56</v>
      </c>
      <c r="C24" s="43">
        <v>1317</v>
      </c>
      <c r="D24" s="87">
        <v>0.02548917145677292</v>
      </c>
      <c r="E24" s="43">
        <v>1397</v>
      </c>
      <c r="F24" s="90">
        <v>0.028262760727508142</v>
      </c>
      <c r="G24" s="78">
        <v>-0.05726556907659275</v>
      </c>
      <c r="H24" s="107">
        <v>1008</v>
      </c>
      <c r="I24" s="71">
        <v>0.30654761904761907</v>
      </c>
      <c r="J24" s="43">
        <v>3382</v>
      </c>
      <c r="K24" s="87">
        <v>0.024177002537798906</v>
      </c>
      <c r="L24" s="43">
        <v>2817</v>
      </c>
      <c r="M24" s="90">
        <v>0.022369215131975987</v>
      </c>
      <c r="N24" s="78">
        <v>0.20056798012069588</v>
      </c>
    </row>
    <row r="25" spans="1:14" ht="14.25" customHeight="1">
      <c r="A25" s="75">
        <v>15</v>
      </c>
      <c r="B25" s="85" t="s">
        <v>28</v>
      </c>
      <c r="C25" s="45">
        <v>1016</v>
      </c>
      <c r="D25" s="88">
        <v>0.0196636280942151</v>
      </c>
      <c r="E25" s="45">
        <v>1267</v>
      </c>
      <c r="F25" s="91">
        <v>0.025632725727811608</v>
      </c>
      <c r="G25" s="79">
        <v>-0.19810576164167326</v>
      </c>
      <c r="H25" s="108">
        <v>1043</v>
      </c>
      <c r="I25" s="76">
        <v>-0.025886864813039256</v>
      </c>
      <c r="J25" s="45">
        <v>3379</v>
      </c>
      <c r="K25" s="88">
        <v>0.024155556349858814</v>
      </c>
      <c r="L25" s="45">
        <v>3679</v>
      </c>
      <c r="M25" s="91">
        <v>0.029214179080773752</v>
      </c>
      <c r="N25" s="79">
        <v>-0.08154389779831472</v>
      </c>
    </row>
    <row r="26" spans="1:14" ht="14.25" customHeight="1">
      <c r="A26" s="73">
        <v>16</v>
      </c>
      <c r="B26" s="83" t="s">
        <v>50</v>
      </c>
      <c r="C26" s="41">
        <v>1041</v>
      </c>
      <c r="D26" s="86">
        <v>0.020147477210706612</v>
      </c>
      <c r="E26" s="41">
        <v>864</v>
      </c>
      <c r="F26" s="89">
        <v>0.017479617228752353</v>
      </c>
      <c r="G26" s="77">
        <v>0.20486111111111116</v>
      </c>
      <c r="H26" s="106">
        <v>903</v>
      </c>
      <c r="I26" s="74">
        <v>0.15282392026578062</v>
      </c>
      <c r="J26" s="41">
        <v>3091</v>
      </c>
      <c r="K26" s="86">
        <v>0.022096722307609822</v>
      </c>
      <c r="L26" s="41">
        <v>2714</v>
      </c>
      <c r="M26" s="89">
        <v>0.02155131340723565</v>
      </c>
      <c r="N26" s="77">
        <v>0.13890935887988198</v>
      </c>
    </row>
    <row r="27" spans="1:14" ht="14.25" customHeight="1">
      <c r="A27" s="72">
        <v>17</v>
      </c>
      <c r="B27" s="84" t="s">
        <v>36</v>
      </c>
      <c r="C27" s="43">
        <v>1499</v>
      </c>
      <c r="D27" s="87">
        <v>0.029011593024831136</v>
      </c>
      <c r="E27" s="43">
        <v>1568</v>
      </c>
      <c r="F27" s="90">
        <v>0.03172226830403205</v>
      </c>
      <c r="G27" s="78">
        <v>-0.04400510204081631</v>
      </c>
      <c r="H27" s="107">
        <v>834</v>
      </c>
      <c r="I27" s="71">
        <v>0.7973621103117505</v>
      </c>
      <c r="J27" s="43">
        <v>3068</v>
      </c>
      <c r="K27" s="87">
        <v>0.021932301533402438</v>
      </c>
      <c r="L27" s="43">
        <v>2967</v>
      </c>
      <c r="M27" s="90">
        <v>0.023560334148588127</v>
      </c>
      <c r="N27" s="78">
        <v>0.03404111897539597</v>
      </c>
    </row>
    <row r="28" spans="1:14" ht="14.25" customHeight="1">
      <c r="A28" s="72">
        <v>18</v>
      </c>
      <c r="B28" s="84" t="s">
        <v>30</v>
      </c>
      <c r="C28" s="43">
        <v>951</v>
      </c>
      <c r="D28" s="87">
        <v>0.018405620391337165</v>
      </c>
      <c r="E28" s="43">
        <v>916</v>
      </c>
      <c r="F28" s="90">
        <v>0.018531631228630965</v>
      </c>
      <c r="G28" s="78">
        <v>0.03820960698689957</v>
      </c>
      <c r="H28" s="107">
        <v>936</v>
      </c>
      <c r="I28" s="71">
        <v>0.01602564102564097</v>
      </c>
      <c r="J28" s="43">
        <v>2963</v>
      </c>
      <c r="K28" s="87">
        <v>0.02118168495549916</v>
      </c>
      <c r="L28" s="43">
        <v>2402</v>
      </c>
      <c r="M28" s="90">
        <v>0.0190737858526824</v>
      </c>
      <c r="N28" s="78">
        <v>0.23355537052456277</v>
      </c>
    </row>
    <row r="29" spans="1:14" ht="14.25" customHeight="1">
      <c r="A29" s="72">
        <v>19</v>
      </c>
      <c r="B29" s="84" t="s">
        <v>18</v>
      </c>
      <c r="C29" s="43">
        <v>1320</v>
      </c>
      <c r="D29" s="87">
        <v>0.025547233350751902</v>
      </c>
      <c r="E29" s="43">
        <v>1671</v>
      </c>
      <c r="F29" s="90">
        <v>0.03380606526533007</v>
      </c>
      <c r="G29" s="78">
        <v>-0.21005385996409331</v>
      </c>
      <c r="H29" s="107">
        <v>863</v>
      </c>
      <c r="I29" s="71">
        <v>0.52954808806489</v>
      </c>
      <c r="J29" s="43">
        <v>2869</v>
      </c>
      <c r="K29" s="87">
        <v>0.02050970440004289</v>
      </c>
      <c r="L29" s="43">
        <v>3629</v>
      </c>
      <c r="M29" s="90">
        <v>0.028817139408569704</v>
      </c>
      <c r="N29" s="78">
        <v>-0.2094240837696335</v>
      </c>
    </row>
    <row r="30" spans="1:14" ht="14.25" customHeight="1">
      <c r="A30" s="75">
        <v>20</v>
      </c>
      <c r="B30" s="85" t="s">
        <v>33</v>
      </c>
      <c r="C30" s="45">
        <v>797</v>
      </c>
      <c r="D30" s="88">
        <v>0.015425109833749444</v>
      </c>
      <c r="E30" s="45">
        <v>707</v>
      </c>
      <c r="F30" s="91">
        <v>0.014303344190657307</v>
      </c>
      <c r="G30" s="79">
        <v>0.12729844413012725</v>
      </c>
      <c r="H30" s="108">
        <v>825</v>
      </c>
      <c r="I30" s="76">
        <v>-0.033939393939393936</v>
      </c>
      <c r="J30" s="45">
        <v>2312</v>
      </c>
      <c r="K30" s="88">
        <v>0.01652786217249884</v>
      </c>
      <c r="L30" s="45">
        <v>1947</v>
      </c>
      <c r="M30" s="91">
        <v>0.015460724835625576</v>
      </c>
      <c r="N30" s="79">
        <v>0.187467899332306</v>
      </c>
    </row>
    <row r="31" spans="1:14" ht="14.25" customHeight="1">
      <c r="A31" s="129" t="s">
        <v>53</v>
      </c>
      <c r="B31" s="130"/>
      <c r="C31" s="49">
        <f>SUM(C11:C30)</f>
        <v>48880</v>
      </c>
      <c r="D31" s="4">
        <f>C31/C33</f>
        <v>0.9460217925642068</v>
      </c>
      <c r="E31" s="49">
        <f>SUM(E11:E30)</f>
        <v>46722</v>
      </c>
      <c r="F31" s="4">
        <f>E31/E33</f>
        <v>0.9452345788909344</v>
      </c>
      <c r="G31" s="7">
        <f>C31/E31-1</f>
        <v>0.046188091263216435</v>
      </c>
      <c r="H31" s="49">
        <f>SUM(H11:H30)</f>
        <v>39560</v>
      </c>
      <c r="I31" s="4">
        <f>C31/H31-1</f>
        <v>0.23559150657229533</v>
      </c>
      <c r="J31" s="49">
        <f>SUM(J11:J30)</f>
        <v>131853</v>
      </c>
      <c r="K31" s="4">
        <f>J31/J33</f>
        <v>0.9425814061550559</v>
      </c>
      <c r="L31" s="49">
        <f>SUM(L11:L30)</f>
        <v>118648</v>
      </c>
      <c r="M31" s="4">
        <f>L31/L33</f>
        <v>0.9421592605533144</v>
      </c>
      <c r="N31" s="7">
        <f>J31/L31-1</f>
        <v>0.11129559706021164</v>
      </c>
    </row>
    <row r="32" spans="1:14" ht="14.25" customHeight="1">
      <c r="A32" s="129" t="s">
        <v>12</v>
      </c>
      <c r="B32" s="130"/>
      <c r="C32" s="3">
        <f>C33-SUM(C11:C30)</f>
        <v>2789</v>
      </c>
      <c r="D32" s="4">
        <f>C32/C33</f>
        <v>0.05397820743579322</v>
      </c>
      <c r="E32" s="5">
        <f>E33-SUM(E11:E30)</f>
        <v>2707</v>
      </c>
      <c r="F32" s="6">
        <f>E32/E33</f>
        <v>0.05476542110906553</v>
      </c>
      <c r="G32" s="7">
        <f>C32/E32-1</f>
        <v>0.030291835980790438</v>
      </c>
      <c r="H32" s="5">
        <f>H33-SUM(H11:H30)</f>
        <v>2575</v>
      </c>
      <c r="I32" s="8">
        <f>C32/H32-1</f>
        <v>0.08310679611650484</v>
      </c>
      <c r="J32" s="3">
        <f>J33-SUM(J11:J30)</f>
        <v>8032</v>
      </c>
      <c r="K32" s="4">
        <f>J32/J33</f>
        <v>0.05741859384494406</v>
      </c>
      <c r="L32" s="3">
        <f>L33-SUM(L11:L30)</f>
        <v>7284</v>
      </c>
      <c r="M32" s="4">
        <f>L32/L33</f>
        <v>0.05784073944668551</v>
      </c>
      <c r="N32" s="7">
        <f>J32/L32-1</f>
        <v>0.10269082921471728</v>
      </c>
    </row>
    <row r="33" spans="1:16" ht="14.25" customHeight="1">
      <c r="A33" s="125" t="s">
        <v>13</v>
      </c>
      <c r="B33" s="126"/>
      <c r="C33" s="109">
        <v>51669</v>
      </c>
      <c r="D33" s="99">
        <v>1</v>
      </c>
      <c r="E33" s="109">
        <v>49429</v>
      </c>
      <c r="F33" s="100">
        <v>1.0000000000000002</v>
      </c>
      <c r="G33" s="101">
        <v>0.04531752614861717</v>
      </c>
      <c r="H33" s="110">
        <v>42135</v>
      </c>
      <c r="I33" s="102">
        <v>0.22627269490922042</v>
      </c>
      <c r="J33" s="109">
        <v>139885</v>
      </c>
      <c r="K33" s="99">
        <v>1</v>
      </c>
      <c r="L33" s="109">
        <v>125932</v>
      </c>
      <c r="M33" s="100">
        <v>0.9999999999999999</v>
      </c>
      <c r="N33" s="101">
        <v>0.11079789092526116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37" t="s">
        <v>116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31"/>
      <c r="M38" s="31"/>
      <c r="N38" s="137" t="s">
        <v>85</v>
      </c>
      <c r="O38" s="137"/>
      <c r="P38" s="137"/>
      <c r="Q38" s="137"/>
      <c r="R38" s="137"/>
      <c r="S38" s="137"/>
      <c r="T38" s="137"/>
      <c r="U38" s="137"/>
    </row>
    <row r="39" spans="1:21" ht="15">
      <c r="A39" s="138" t="s">
        <v>117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31"/>
      <c r="M39" s="31"/>
      <c r="N39" s="138" t="s">
        <v>86</v>
      </c>
      <c r="O39" s="138"/>
      <c r="P39" s="138"/>
      <c r="Q39" s="138"/>
      <c r="R39" s="138"/>
      <c r="S39" s="138"/>
      <c r="T39" s="138"/>
      <c r="U39" s="138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41" t="s">
        <v>0</v>
      </c>
      <c r="B41" s="141" t="s">
        <v>52</v>
      </c>
      <c r="C41" s="143" t="s">
        <v>110</v>
      </c>
      <c r="D41" s="144"/>
      <c r="E41" s="144"/>
      <c r="F41" s="144"/>
      <c r="G41" s="144"/>
      <c r="H41" s="145"/>
      <c r="I41" s="143" t="s">
        <v>93</v>
      </c>
      <c r="J41" s="144"/>
      <c r="K41" s="145"/>
      <c r="N41" s="141" t="s">
        <v>0</v>
      </c>
      <c r="O41" s="141" t="s">
        <v>52</v>
      </c>
      <c r="P41" s="143" t="s">
        <v>111</v>
      </c>
      <c r="Q41" s="144"/>
      <c r="R41" s="144"/>
      <c r="S41" s="144"/>
      <c r="T41" s="144"/>
      <c r="U41" s="145"/>
    </row>
    <row r="42" spans="1:21" ht="15" customHeight="1">
      <c r="A42" s="142"/>
      <c r="B42" s="142"/>
      <c r="C42" s="150" t="s">
        <v>112</v>
      </c>
      <c r="D42" s="151"/>
      <c r="E42" s="151"/>
      <c r="F42" s="151"/>
      <c r="G42" s="151"/>
      <c r="H42" s="152"/>
      <c r="I42" s="150" t="s">
        <v>94</v>
      </c>
      <c r="J42" s="151"/>
      <c r="K42" s="152"/>
      <c r="N42" s="142"/>
      <c r="O42" s="142"/>
      <c r="P42" s="150" t="s">
        <v>113</v>
      </c>
      <c r="Q42" s="151"/>
      <c r="R42" s="151"/>
      <c r="S42" s="151"/>
      <c r="T42" s="151"/>
      <c r="U42" s="152"/>
    </row>
    <row r="43" spans="1:21" ht="15" customHeight="1">
      <c r="A43" s="142"/>
      <c r="B43" s="142"/>
      <c r="C43" s="146">
        <v>2018</v>
      </c>
      <c r="D43" s="147"/>
      <c r="E43" s="156">
        <v>2017</v>
      </c>
      <c r="F43" s="147"/>
      <c r="G43" s="131" t="s">
        <v>5</v>
      </c>
      <c r="H43" s="127" t="s">
        <v>61</v>
      </c>
      <c r="I43" s="161">
        <v>2018</v>
      </c>
      <c r="J43" s="128" t="s">
        <v>114</v>
      </c>
      <c r="K43" s="127" t="s">
        <v>118</v>
      </c>
      <c r="N43" s="142"/>
      <c r="O43" s="142"/>
      <c r="P43" s="146">
        <v>2018</v>
      </c>
      <c r="Q43" s="147"/>
      <c r="R43" s="146">
        <v>2017</v>
      </c>
      <c r="S43" s="147"/>
      <c r="T43" s="131" t="s">
        <v>5</v>
      </c>
      <c r="U43" s="139" t="s">
        <v>68</v>
      </c>
    </row>
    <row r="44" spans="1:21" ht="15">
      <c r="A44" s="135" t="s">
        <v>6</v>
      </c>
      <c r="B44" s="135" t="s">
        <v>52</v>
      </c>
      <c r="C44" s="148"/>
      <c r="D44" s="149"/>
      <c r="E44" s="157"/>
      <c r="F44" s="149"/>
      <c r="G44" s="132"/>
      <c r="H44" s="128"/>
      <c r="I44" s="161"/>
      <c r="J44" s="128"/>
      <c r="K44" s="128"/>
      <c r="N44" s="135" t="s">
        <v>6</v>
      </c>
      <c r="O44" s="135" t="s">
        <v>52</v>
      </c>
      <c r="P44" s="148"/>
      <c r="Q44" s="149"/>
      <c r="R44" s="148"/>
      <c r="S44" s="149"/>
      <c r="T44" s="132"/>
      <c r="U44" s="140"/>
    </row>
    <row r="45" spans="1:21" ht="15" customHeight="1">
      <c r="A45" s="135"/>
      <c r="B45" s="135"/>
      <c r="C45" s="113" t="s">
        <v>8</v>
      </c>
      <c r="D45" s="17" t="s">
        <v>2</v>
      </c>
      <c r="E45" s="113" t="s">
        <v>8</v>
      </c>
      <c r="F45" s="17" t="s">
        <v>2</v>
      </c>
      <c r="G45" s="133" t="s">
        <v>9</v>
      </c>
      <c r="H45" s="133" t="s">
        <v>62</v>
      </c>
      <c r="I45" s="18" t="s">
        <v>8</v>
      </c>
      <c r="J45" s="162" t="s">
        <v>115</v>
      </c>
      <c r="K45" s="162" t="s">
        <v>119</v>
      </c>
      <c r="N45" s="135"/>
      <c r="O45" s="135"/>
      <c r="P45" s="113" t="s">
        <v>8</v>
      </c>
      <c r="Q45" s="17" t="s">
        <v>2</v>
      </c>
      <c r="R45" s="113" t="s">
        <v>8</v>
      </c>
      <c r="S45" s="17" t="s">
        <v>2</v>
      </c>
      <c r="T45" s="133" t="s">
        <v>9</v>
      </c>
      <c r="U45" s="123" t="s">
        <v>69</v>
      </c>
    </row>
    <row r="46" spans="1:21" ht="15" customHeight="1">
      <c r="A46" s="136"/>
      <c r="B46" s="136"/>
      <c r="C46" s="117" t="s">
        <v>10</v>
      </c>
      <c r="D46" s="98" t="s">
        <v>11</v>
      </c>
      <c r="E46" s="117" t="s">
        <v>10</v>
      </c>
      <c r="F46" s="98" t="s">
        <v>11</v>
      </c>
      <c r="G46" s="164"/>
      <c r="H46" s="164"/>
      <c r="I46" s="117" t="s">
        <v>10</v>
      </c>
      <c r="J46" s="163"/>
      <c r="K46" s="163"/>
      <c r="N46" s="136"/>
      <c r="O46" s="136"/>
      <c r="P46" s="117" t="s">
        <v>10</v>
      </c>
      <c r="Q46" s="98" t="s">
        <v>11</v>
      </c>
      <c r="R46" s="117" t="s">
        <v>10</v>
      </c>
      <c r="S46" s="98" t="s">
        <v>11</v>
      </c>
      <c r="T46" s="134"/>
      <c r="U46" s="124"/>
    </row>
    <row r="47" spans="1:21" ht="15">
      <c r="A47" s="73">
        <v>1</v>
      </c>
      <c r="B47" s="80" t="s">
        <v>39</v>
      </c>
      <c r="C47" s="41">
        <v>1878</v>
      </c>
      <c r="D47" s="74">
        <v>0.036346745630842475</v>
      </c>
      <c r="E47" s="41">
        <v>1977</v>
      </c>
      <c r="F47" s="74">
        <v>0.03999676303384653</v>
      </c>
      <c r="G47" s="32">
        <v>-0.050075872534142696</v>
      </c>
      <c r="H47" s="42">
        <v>1</v>
      </c>
      <c r="I47" s="41">
        <v>1751</v>
      </c>
      <c r="J47" s="33">
        <v>0.07252998286693324</v>
      </c>
      <c r="K47" s="20">
        <v>0</v>
      </c>
      <c r="N47" s="73">
        <v>1</v>
      </c>
      <c r="O47" s="80" t="s">
        <v>39</v>
      </c>
      <c r="P47" s="41">
        <v>5685</v>
      </c>
      <c r="Q47" s="74">
        <v>0.040640526146477465</v>
      </c>
      <c r="R47" s="41">
        <v>4871</v>
      </c>
      <c r="S47" s="74">
        <v>0.038679604866118225</v>
      </c>
      <c r="T47" s="77">
        <v>0.16711147608293975</v>
      </c>
      <c r="U47" s="20">
        <v>1</v>
      </c>
    </row>
    <row r="48" spans="1:21" ht="15" customHeight="1">
      <c r="A48" s="104">
        <v>2</v>
      </c>
      <c r="B48" s="81" t="s">
        <v>42</v>
      </c>
      <c r="C48" s="43">
        <v>1735</v>
      </c>
      <c r="D48" s="71">
        <v>0.033579128684511024</v>
      </c>
      <c r="E48" s="43">
        <v>1806</v>
      </c>
      <c r="F48" s="71">
        <v>0.03653725545732262</v>
      </c>
      <c r="G48" s="34">
        <v>-0.03931339977851611</v>
      </c>
      <c r="H48" s="44">
        <v>1</v>
      </c>
      <c r="I48" s="43">
        <v>1591</v>
      </c>
      <c r="J48" s="35">
        <v>0.09050911376492765</v>
      </c>
      <c r="K48" s="22">
        <v>0</v>
      </c>
      <c r="N48" s="104">
        <v>2</v>
      </c>
      <c r="O48" s="81" t="s">
        <v>42</v>
      </c>
      <c r="P48" s="43">
        <v>5623</v>
      </c>
      <c r="Q48" s="71">
        <v>0.04019730492904886</v>
      </c>
      <c r="R48" s="43">
        <v>4966</v>
      </c>
      <c r="S48" s="71">
        <v>0.03943398024330591</v>
      </c>
      <c r="T48" s="78">
        <v>0.13229963753523966</v>
      </c>
      <c r="U48" s="22">
        <v>-1</v>
      </c>
    </row>
    <row r="49" spans="1:21" ht="15" customHeight="1">
      <c r="A49" s="104">
        <v>3</v>
      </c>
      <c r="B49" s="81" t="s">
        <v>41</v>
      </c>
      <c r="C49" s="43">
        <v>1675</v>
      </c>
      <c r="D49" s="71">
        <v>0.03241789080493139</v>
      </c>
      <c r="E49" s="43">
        <v>1425</v>
      </c>
      <c r="F49" s="71">
        <v>0.028829229804365857</v>
      </c>
      <c r="G49" s="34">
        <v>0.17543859649122817</v>
      </c>
      <c r="H49" s="44">
        <v>1</v>
      </c>
      <c r="I49" s="43">
        <v>1053</v>
      </c>
      <c r="J49" s="35">
        <v>0.590693257359924</v>
      </c>
      <c r="K49" s="22">
        <v>2</v>
      </c>
      <c r="N49" s="104">
        <v>3</v>
      </c>
      <c r="O49" s="81" t="s">
        <v>46</v>
      </c>
      <c r="P49" s="43">
        <v>4495</v>
      </c>
      <c r="Q49" s="71">
        <v>0.03213353826357365</v>
      </c>
      <c r="R49" s="43">
        <v>3302</v>
      </c>
      <c r="S49" s="71">
        <v>0.026220499952355238</v>
      </c>
      <c r="T49" s="78">
        <v>0.36129618413082976</v>
      </c>
      <c r="U49" s="22">
        <v>3</v>
      </c>
    </row>
    <row r="50" spans="1:21" ht="15">
      <c r="A50" s="104">
        <v>4</v>
      </c>
      <c r="B50" s="81" t="s">
        <v>44</v>
      </c>
      <c r="C50" s="43">
        <v>1552</v>
      </c>
      <c r="D50" s="71">
        <v>0.030037353151793143</v>
      </c>
      <c r="E50" s="43">
        <v>1982</v>
      </c>
      <c r="F50" s="71">
        <v>0.040097918226142545</v>
      </c>
      <c r="G50" s="34">
        <v>-0.21695257315842587</v>
      </c>
      <c r="H50" s="44">
        <v>-3</v>
      </c>
      <c r="I50" s="43">
        <v>1324</v>
      </c>
      <c r="J50" s="35">
        <v>0.17220543806646527</v>
      </c>
      <c r="K50" s="22">
        <v>-1</v>
      </c>
      <c r="N50" s="104">
        <v>4</v>
      </c>
      <c r="O50" s="81" t="s">
        <v>41</v>
      </c>
      <c r="P50" s="43">
        <v>4213</v>
      </c>
      <c r="Q50" s="71">
        <v>0.030117596597204848</v>
      </c>
      <c r="R50" s="43">
        <v>4177</v>
      </c>
      <c r="S50" s="71">
        <v>0.03316869421592605</v>
      </c>
      <c r="T50" s="78">
        <v>0.008618625807996105</v>
      </c>
      <c r="U50" s="22">
        <v>-1</v>
      </c>
    </row>
    <row r="51" spans="1:21" ht="15" customHeight="1">
      <c r="A51" s="104">
        <v>5</v>
      </c>
      <c r="B51" s="82" t="s">
        <v>46</v>
      </c>
      <c r="C51" s="45">
        <v>1502</v>
      </c>
      <c r="D51" s="76">
        <v>0.02906965491881012</v>
      </c>
      <c r="E51" s="45">
        <v>1189</v>
      </c>
      <c r="F51" s="76">
        <v>0.02405470472799369</v>
      </c>
      <c r="G51" s="36">
        <v>0.26324642556770406</v>
      </c>
      <c r="H51" s="46">
        <v>2</v>
      </c>
      <c r="I51" s="45">
        <v>1294</v>
      </c>
      <c r="J51" s="37">
        <v>0.16074188562596592</v>
      </c>
      <c r="K51" s="24">
        <v>-1</v>
      </c>
      <c r="N51" s="104">
        <v>5</v>
      </c>
      <c r="O51" s="82" t="s">
        <v>44</v>
      </c>
      <c r="P51" s="45">
        <v>4091</v>
      </c>
      <c r="Q51" s="76">
        <v>0.02924545162097437</v>
      </c>
      <c r="R51" s="45">
        <v>3948</v>
      </c>
      <c r="S51" s="76">
        <v>0.031350252517231524</v>
      </c>
      <c r="T51" s="79">
        <v>0.03622087132725427</v>
      </c>
      <c r="U51" s="24">
        <v>-1</v>
      </c>
    </row>
    <row r="52" spans="1:21" ht="15">
      <c r="A52" s="38">
        <v>6</v>
      </c>
      <c r="B52" s="80" t="s">
        <v>47</v>
      </c>
      <c r="C52" s="41">
        <v>1325</v>
      </c>
      <c r="D52" s="74">
        <v>0.025644003174050203</v>
      </c>
      <c r="E52" s="41">
        <v>819</v>
      </c>
      <c r="F52" s="74">
        <v>0.016569220498088167</v>
      </c>
      <c r="G52" s="32">
        <v>0.6178266178266179</v>
      </c>
      <c r="H52" s="42">
        <v>5</v>
      </c>
      <c r="I52" s="41">
        <v>612</v>
      </c>
      <c r="J52" s="33">
        <v>1.165032679738562</v>
      </c>
      <c r="K52" s="20">
        <v>8</v>
      </c>
      <c r="N52" s="38">
        <v>6</v>
      </c>
      <c r="O52" s="80" t="s">
        <v>40</v>
      </c>
      <c r="P52" s="41">
        <v>3099</v>
      </c>
      <c r="Q52" s="74">
        <v>0.02215391214211674</v>
      </c>
      <c r="R52" s="41">
        <v>2788</v>
      </c>
      <c r="S52" s="74">
        <v>0.02213893212209764</v>
      </c>
      <c r="T52" s="77">
        <v>0.11154949784791968</v>
      </c>
      <c r="U52" s="20">
        <v>1</v>
      </c>
    </row>
    <row r="53" spans="1:21" ht="15">
      <c r="A53" s="104">
        <v>7</v>
      </c>
      <c r="B53" s="81" t="s">
        <v>57</v>
      </c>
      <c r="C53" s="43">
        <v>1240</v>
      </c>
      <c r="D53" s="71">
        <v>0.02399891617797906</v>
      </c>
      <c r="E53" s="43">
        <v>1090</v>
      </c>
      <c r="F53" s="71">
        <v>0.02205183192053248</v>
      </c>
      <c r="G53" s="34">
        <v>0.13761467889908263</v>
      </c>
      <c r="H53" s="44">
        <v>1</v>
      </c>
      <c r="I53" s="43">
        <v>783</v>
      </c>
      <c r="J53" s="35">
        <v>0.5836526181353767</v>
      </c>
      <c r="K53" s="22">
        <v>2</v>
      </c>
      <c r="N53" s="104">
        <v>7</v>
      </c>
      <c r="O53" s="81" t="s">
        <v>48</v>
      </c>
      <c r="P53" s="43">
        <v>2877</v>
      </c>
      <c r="Q53" s="71">
        <v>0.02056689423454981</v>
      </c>
      <c r="R53" s="43">
        <v>3320</v>
      </c>
      <c r="S53" s="71">
        <v>0.026363434234348695</v>
      </c>
      <c r="T53" s="78">
        <v>-0.13343373493975907</v>
      </c>
      <c r="U53" s="22">
        <v>-2</v>
      </c>
    </row>
    <row r="54" spans="1:21" ht="15">
      <c r="A54" s="104">
        <v>8</v>
      </c>
      <c r="B54" s="81" t="s">
        <v>40</v>
      </c>
      <c r="C54" s="43">
        <v>1208</v>
      </c>
      <c r="D54" s="71">
        <v>0.023379589308869922</v>
      </c>
      <c r="E54" s="43">
        <v>1227</v>
      </c>
      <c r="F54" s="71">
        <v>0.024823484189443443</v>
      </c>
      <c r="G54" s="34">
        <v>-0.015484922575387139</v>
      </c>
      <c r="H54" s="44">
        <v>-2</v>
      </c>
      <c r="I54" s="43">
        <v>1013</v>
      </c>
      <c r="J54" s="35">
        <v>0.19249753208292208</v>
      </c>
      <c r="K54" s="22">
        <v>-2</v>
      </c>
      <c r="N54" s="104">
        <v>8</v>
      </c>
      <c r="O54" s="81" t="s">
        <v>57</v>
      </c>
      <c r="P54" s="43">
        <v>2766</v>
      </c>
      <c r="Q54" s="71">
        <v>0.019773385280766345</v>
      </c>
      <c r="R54" s="43">
        <v>2237</v>
      </c>
      <c r="S54" s="71">
        <v>0.017763554934409048</v>
      </c>
      <c r="T54" s="78">
        <v>0.23647742512293246</v>
      </c>
      <c r="U54" s="22">
        <v>2</v>
      </c>
    </row>
    <row r="55" spans="1:21" ht="15">
      <c r="A55" s="104">
        <v>9</v>
      </c>
      <c r="B55" s="81" t="s">
        <v>45</v>
      </c>
      <c r="C55" s="43">
        <v>1101</v>
      </c>
      <c r="D55" s="71">
        <v>0.021308715090286246</v>
      </c>
      <c r="E55" s="43">
        <v>781</v>
      </c>
      <c r="F55" s="71">
        <v>0.01580044103663841</v>
      </c>
      <c r="G55" s="34">
        <v>0.4097311139564661</v>
      </c>
      <c r="H55" s="44">
        <v>4</v>
      </c>
      <c r="I55" s="43">
        <v>579</v>
      </c>
      <c r="J55" s="35">
        <v>0.9015544041450778</v>
      </c>
      <c r="K55" s="22">
        <v>8</v>
      </c>
      <c r="N55" s="104">
        <v>9</v>
      </c>
      <c r="O55" s="81" t="s">
        <v>54</v>
      </c>
      <c r="P55" s="43">
        <v>2702</v>
      </c>
      <c r="Q55" s="71">
        <v>0.01931586660471101</v>
      </c>
      <c r="R55" s="43">
        <v>2633</v>
      </c>
      <c r="S55" s="71">
        <v>0.020908109138265095</v>
      </c>
      <c r="T55" s="78">
        <v>0.026205848841625468</v>
      </c>
      <c r="U55" s="22">
        <v>-1</v>
      </c>
    </row>
    <row r="56" spans="1:21" ht="15">
      <c r="A56" s="103">
        <v>10</v>
      </c>
      <c r="B56" s="82" t="s">
        <v>48</v>
      </c>
      <c r="C56" s="45">
        <v>1029</v>
      </c>
      <c r="D56" s="76">
        <v>0.01991522963479069</v>
      </c>
      <c r="E56" s="45">
        <v>1246</v>
      </c>
      <c r="F56" s="76">
        <v>0.025207873920168322</v>
      </c>
      <c r="G56" s="36">
        <v>-0.1741573033707865</v>
      </c>
      <c r="H56" s="46">
        <v>-5</v>
      </c>
      <c r="I56" s="45">
        <v>929</v>
      </c>
      <c r="J56" s="37">
        <v>0.10764262648008605</v>
      </c>
      <c r="K56" s="24">
        <v>-3</v>
      </c>
      <c r="N56" s="103">
        <v>10</v>
      </c>
      <c r="O56" s="82" t="s">
        <v>47</v>
      </c>
      <c r="P56" s="45">
        <v>2524</v>
      </c>
      <c r="Q56" s="76">
        <v>0.018043392786932122</v>
      </c>
      <c r="R56" s="45">
        <v>2283</v>
      </c>
      <c r="S56" s="76">
        <v>0.018128831432836768</v>
      </c>
      <c r="T56" s="79">
        <v>0.10556285589137104</v>
      </c>
      <c r="U56" s="24">
        <v>-1</v>
      </c>
    </row>
    <row r="57" spans="1:21" ht="15">
      <c r="A57" s="38">
        <v>11</v>
      </c>
      <c r="B57" s="80" t="s">
        <v>54</v>
      </c>
      <c r="C57" s="41">
        <v>943</v>
      </c>
      <c r="D57" s="74">
        <v>0.01825078867405988</v>
      </c>
      <c r="E57" s="41">
        <v>929</v>
      </c>
      <c r="F57" s="74">
        <v>0.01879463472860062</v>
      </c>
      <c r="G57" s="32">
        <v>0.01506996770721214</v>
      </c>
      <c r="H57" s="42">
        <v>-1</v>
      </c>
      <c r="I57" s="41">
        <v>844</v>
      </c>
      <c r="J57" s="33">
        <v>0.1172985781990521</v>
      </c>
      <c r="K57" s="20">
        <v>-3</v>
      </c>
      <c r="N57" s="38">
        <v>11</v>
      </c>
      <c r="O57" s="80" t="s">
        <v>45</v>
      </c>
      <c r="P57" s="41">
        <v>2343</v>
      </c>
      <c r="Q57" s="74">
        <v>0.01674947278121314</v>
      </c>
      <c r="R57" s="41">
        <v>2235</v>
      </c>
      <c r="S57" s="74">
        <v>0.017747673347520886</v>
      </c>
      <c r="T57" s="77">
        <v>0.04832214765100673</v>
      </c>
      <c r="U57" s="20">
        <v>0</v>
      </c>
    </row>
    <row r="58" spans="1:21" ht="15">
      <c r="A58" s="104">
        <v>12</v>
      </c>
      <c r="B58" s="81" t="s">
        <v>55</v>
      </c>
      <c r="C58" s="43">
        <v>798</v>
      </c>
      <c r="D58" s="71">
        <v>0.015444463798409105</v>
      </c>
      <c r="E58" s="43">
        <v>730</v>
      </c>
      <c r="F58" s="71">
        <v>0.014768658075219002</v>
      </c>
      <c r="G58" s="34">
        <v>0.09315068493150691</v>
      </c>
      <c r="H58" s="44">
        <v>3</v>
      </c>
      <c r="I58" s="43">
        <v>687</v>
      </c>
      <c r="J58" s="35">
        <v>0.16157205240174677</v>
      </c>
      <c r="K58" s="22">
        <v>0</v>
      </c>
      <c r="N58" s="104">
        <v>12</v>
      </c>
      <c r="O58" s="81" t="s">
        <v>55</v>
      </c>
      <c r="P58" s="43">
        <v>2267</v>
      </c>
      <c r="Q58" s="71">
        <v>0.016206169353397432</v>
      </c>
      <c r="R58" s="43">
        <v>1931</v>
      </c>
      <c r="S58" s="71">
        <v>0.01533367214052028</v>
      </c>
      <c r="T58" s="78">
        <v>0.17400310719834278</v>
      </c>
      <c r="U58" s="22">
        <v>3</v>
      </c>
    </row>
    <row r="59" spans="1:21" ht="15">
      <c r="A59" s="104">
        <v>13</v>
      </c>
      <c r="B59" s="81" t="s">
        <v>49</v>
      </c>
      <c r="C59" s="43">
        <v>688</v>
      </c>
      <c r="D59" s="71">
        <v>0.013315527685846446</v>
      </c>
      <c r="E59" s="43">
        <v>723</v>
      </c>
      <c r="F59" s="71">
        <v>0.014627040806004573</v>
      </c>
      <c r="G59" s="34">
        <v>-0.048409405255878335</v>
      </c>
      <c r="H59" s="44">
        <v>3</v>
      </c>
      <c r="I59" s="43">
        <v>469</v>
      </c>
      <c r="J59" s="35">
        <v>0.46695095948827303</v>
      </c>
      <c r="K59" s="22">
        <v>12</v>
      </c>
      <c r="N59" s="104">
        <v>13</v>
      </c>
      <c r="O59" s="81" t="s">
        <v>73</v>
      </c>
      <c r="P59" s="43">
        <v>2190</v>
      </c>
      <c r="Q59" s="71">
        <v>0.015655717196268362</v>
      </c>
      <c r="R59" s="43">
        <v>1845</v>
      </c>
      <c r="S59" s="71">
        <v>0.01465076390432932</v>
      </c>
      <c r="T59" s="78">
        <v>0.1869918699186992</v>
      </c>
      <c r="U59" s="22">
        <v>3</v>
      </c>
    </row>
    <row r="60" spans="1:21" ht="15">
      <c r="A60" s="104">
        <v>14</v>
      </c>
      <c r="B60" s="81" t="s">
        <v>43</v>
      </c>
      <c r="C60" s="43">
        <v>687</v>
      </c>
      <c r="D60" s="71">
        <v>0.013296173721186785</v>
      </c>
      <c r="E60" s="43">
        <v>771</v>
      </c>
      <c r="F60" s="71">
        <v>0.01559813065204637</v>
      </c>
      <c r="G60" s="34">
        <v>-0.1089494163424124</v>
      </c>
      <c r="H60" s="44">
        <v>0</v>
      </c>
      <c r="I60" s="43">
        <v>660</v>
      </c>
      <c r="J60" s="35">
        <v>0.040909090909091006</v>
      </c>
      <c r="K60" s="22">
        <v>-1</v>
      </c>
      <c r="N60" s="104">
        <v>14</v>
      </c>
      <c r="O60" s="81" t="s">
        <v>67</v>
      </c>
      <c r="P60" s="43">
        <v>2075</v>
      </c>
      <c r="Q60" s="71">
        <v>0.01483361332523144</v>
      </c>
      <c r="R60" s="43">
        <v>1812</v>
      </c>
      <c r="S60" s="71">
        <v>0.014388717720674649</v>
      </c>
      <c r="T60" s="78">
        <v>0.14514348785871967</v>
      </c>
      <c r="U60" s="22">
        <v>3</v>
      </c>
    </row>
    <row r="61" spans="1:21" ht="15">
      <c r="A61" s="103">
        <v>15</v>
      </c>
      <c r="B61" s="82" t="s">
        <v>83</v>
      </c>
      <c r="C61" s="45">
        <v>682</v>
      </c>
      <c r="D61" s="76">
        <v>0.013199403897888482</v>
      </c>
      <c r="E61" s="45">
        <v>721</v>
      </c>
      <c r="F61" s="76">
        <v>0.014586578729086164</v>
      </c>
      <c r="G61" s="36">
        <v>-0.05409153952843271</v>
      </c>
      <c r="H61" s="46">
        <v>2</v>
      </c>
      <c r="I61" s="45">
        <v>716</v>
      </c>
      <c r="J61" s="37">
        <v>-0.04748603351955305</v>
      </c>
      <c r="K61" s="24">
        <v>-5</v>
      </c>
      <c r="N61" s="103">
        <v>15</v>
      </c>
      <c r="O61" s="82" t="s">
        <v>43</v>
      </c>
      <c r="P61" s="45">
        <v>2065</v>
      </c>
      <c r="Q61" s="76">
        <v>0.014762126032097795</v>
      </c>
      <c r="R61" s="45">
        <v>2049</v>
      </c>
      <c r="S61" s="76">
        <v>0.01627068576692183</v>
      </c>
      <c r="T61" s="79">
        <v>0.007808687164470474</v>
      </c>
      <c r="U61" s="24">
        <v>-1</v>
      </c>
    </row>
    <row r="62" spans="1:21" ht="15">
      <c r="A62" s="38">
        <v>16</v>
      </c>
      <c r="B62" s="80" t="s">
        <v>67</v>
      </c>
      <c r="C62" s="41">
        <v>677</v>
      </c>
      <c r="D62" s="74">
        <v>0.01310263407459018</v>
      </c>
      <c r="E62" s="41">
        <v>578</v>
      </c>
      <c r="F62" s="74">
        <v>0.011693540229419977</v>
      </c>
      <c r="G62" s="32">
        <v>0.17128027681660907</v>
      </c>
      <c r="H62" s="42">
        <v>8</v>
      </c>
      <c r="I62" s="41">
        <v>577</v>
      </c>
      <c r="J62" s="33">
        <v>0.173310225303293</v>
      </c>
      <c r="K62" s="20">
        <v>2</v>
      </c>
      <c r="N62" s="38">
        <v>16</v>
      </c>
      <c r="O62" s="80" t="s">
        <v>83</v>
      </c>
      <c r="P62" s="41">
        <v>1968</v>
      </c>
      <c r="Q62" s="74">
        <v>0.014068699288701433</v>
      </c>
      <c r="R62" s="41">
        <v>2097</v>
      </c>
      <c r="S62" s="74">
        <v>0.016651843852237714</v>
      </c>
      <c r="T62" s="77">
        <v>-0.061516452074391936</v>
      </c>
      <c r="U62" s="20">
        <v>-3</v>
      </c>
    </row>
    <row r="63" spans="1:21" ht="15">
      <c r="A63" s="104">
        <v>17</v>
      </c>
      <c r="B63" s="81" t="s">
        <v>87</v>
      </c>
      <c r="C63" s="43">
        <v>664</v>
      </c>
      <c r="D63" s="71">
        <v>0.012851032534014593</v>
      </c>
      <c r="E63" s="43">
        <v>436</v>
      </c>
      <c r="F63" s="71">
        <v>0.008820732768212993</v>
      </c>
      <c r="G63" s="34">
        <v>0.5229357798165137</v>
      </c>
      <c r="H63" s="44">
        <v>15</v>
      </c>
      <c r="I63" s="43">
        <v>473</v>
      </c>
      <c r="J63" s="35">
        <v>0.40380549682875255</v>
      </c>
      <c r="K63" s="22">
        <v>7</v>
      </c>
      <c r="N63" s="104">
        <v>17</v>
      </c>
      <c r="O63" s="81" t="s">
        <v>49</v>
      </c>
      <c r="P63" s="43">
        <v>1856</v>
      </c>
      <c r="Q63" s="71">
        <v>0.013268041605604604</v>
      </c>
      <c r="R63" s="43">
        <v>2135</v>
      </c>
      <c r="S63" s="71">
        <v>0.01695359400311279</v>
      </c>
      <c r="T63" s="78">
        <v>-0.13067915690866505</v>
      </c>
      <c r="U63" s="22">
        <v>-5</v>
      </c>
    </row>
    <row r="64" spans="1:21" ht="15">
      <c r="A64" s="104">
        <v>18</v>
      </c>
      <c r="B64" s="81" t="s">
        <v>88</v>
      </c>
      <c r="C64" s="43">
        <v>635</v>
      </c>
      <c r="D64" s="71">
        <v>0.012289767558884437</v>
      </c>
      <c r="E64" s="43">
        <v>475</v>
      </c>
      <c r="F64" s="71">
        <v>0.009609743268121952</v>
      </c>
      <c r="G64" s="34">
        <v>0.33684210526315783</v>
      </c>
      <c r="H64" s="44">
        <v>11</v>
      </c>
      <c r="I64" s="43">
        <v>561</v>
      </c>
      <c r="J64" s="35">
        <v>0.13190730837789655</v>
      </c>
      <c r="K64" s="22">
        <v>1</v>
      </c>
      <c r="N64" s="104">
        <v>18</v>
      </c>
      <c r="O64" s="81" t="s">
        <v>88</v>
      </c>
      <c r="P64" s="43">
        <v>1792</v>
      </c>
      <c r="Q64" s="71">
        <v>0.012810522929549272</v>
      </c>
      <c r="R64" s="43">
        <v>1406</v>
      </c>
      <c r="S64" s="71">
        <v>0.011164755582377792</v>
      </c>
      <c r="T64" s="78">
        <v>0.27453769559032715</v>
      </c>
      <c r="U64" s="22">
        <v>7</v>
      </c>
    </row>
    <row r="65" spans="1:21" ht="15">
      <c r="A65" s="104">
        <v>19</v>
      </c>
      <c r="B65" s="81" t="s">
        <v>65</v>
      </c>
      <c r="C65" s="43">
        <v>612</v>
      </c>
      <c r="D65" s="71">
        <v>0.011844626371712245</v>
      </c>
      <c r="E65" s="43">
        <v>693</v>
      </c>
      <c r="F65" s="71">
        <v>0.01402010965222845</v>
      </c>
      <c r="G65" s="34">
        <v>-0.11688311688311692</v>
      </c>
      <c r="H65" s="44">
        <v>0</v>
      </c>
      <c r="I65" s="43">
        <v>592</v>
      </c>
      <c r="J65" s="35">
        <v>0.03378378378378377</v>
      </c>
      <c r="K65" s="22">
        <v>-3</v>
      </c>
      <c r="N65" s="104">
        <v>19</v>
      </c>
      <c r="O65" s="81" t="s">
        <v>65</v>
      </c>
      <c r="P65" s="43">
        <v>1763</v>
      </c>
      <c r="Q65" s="71">
        <v>0.0126032097794617</v>
      </c>
      <c r="R65" s="43">
        <v>1705</v>
      </c>
      <c r="S65" s="71">
        <v>0.01353905282215799</v>
      </c>
      <c r="T65" s="78">
        <v>0.034017595307917814</v>
      </c>
      <c r="U65" s="22">
        <v>0</v>
      </c>
    </row>
    <row r="66" spans="1:21" ht="15">
      <c r="A66" s="103">
        <v>20</v>
      </c>
      <c r="B66" s="82" t="s">
        <v>84</v>
      </c>
      <c r="C66" s="45">
        <v>609</v>
      </c>
      <c r="D66" s="76">
        <v>0.011786564477733264</v>
      </c>
      <c r="E66" s="45">
        <v>956</v>
      </c>
      <c r="F66" s="76">
        <v>0.01934087276699913</v>
      </c>
      <c r="G66" s="36">
        <v>-0.36297071129707115</v>
      </c>
      <c r="H66" s="46">
        <v>-11</v>
      </c>
      <c r="I66" s="45">
        <v>330</v>
      </c>
      <c r="J66" s="37">
        <v>0.8454545454545455</v>
      </c>
      <c r="K66" s="24">
        <v>15</v>
      </c>
      <c r="N66" s="103">
        <v>20</v>
      </c>
      <c r="O66" s="82" t="s">
        <v>51</v>
      </c>
      <c r="P66" s="45">
        <v>1714</v>
      </c>
      <c r="Q66" s="76">
        <v>0.012252922043106837</v>
      </c>
      <c r="R66" s="45">
        <v>1699</v>
      </c>
      <c r="S66" s="76">
        <v>0.013491408061493505</v>
      </c>
      <c r="T66" s="79">
        <v>0.008828722778104758</v>
      </c>
      <c r="U66" s="24">
        <v>0</v>
      </c>
    </row>
    <row r="67" spans="1:21" ht="15">
      <c r="A67" s="129" t="s">
        <v>53</v>
      </c>
      <c r="B67" s="130"/>
      <c r="C67" s="49">
        <f>SUM(C47:C66)</f>
        <v>21240</v>
      </c>
      <c r="D67" s="6">
        <f>C67/C69</f>
        <v>0.41107820937118966</v>
      </c>
      <c r="E67" s="49">
        <f>SUM(E47:E66)</f>
        <v>20554</v>
      </c>
      <c r="F67" s="6">
        <f>E67/E69</f>
        <v>0.4158287644904813</v>
      </c>
      <c r="G67" s="25">
        <f>C67/E67-1</f>
        <v>0.033375498686387006</v>
      </c>
      <c r="H67" s="48"/>
      <c r="I67" s="49">
        <f>SUM(I47:I66)</f>
        <v>16838</v>
      </c>
      <c r="J67" s="26">
        <f>D67/I67-1</f>
        <v>-0.9999755862804744</v>
      </c>
      <c r="K67" s="27"/>
      <c r="N67" s="129" t="s">
        <v>53</v>
      </c>
      <c r="O67" s="130"/>
      <c r="P67" s="49">
        <f>SUM(P47:P66)</f>
        <v>58108</v>
      </c>
      <c r="Q67" s="6">
        <f>P67/P69</f>
        <v>0.41539836294098725</v>
      </c>
      <c r="R67" s="49">
        <f>SUM(R47:R66)</f>
        <v>53439</v>
      </c>
      <c r="S67" s="6">
        <f>R67/R69</f>
        <v>0.42434806085824095</v>
      </c>
      <c r="T67" s="25">
        <f>P67/R67-1</f>
        <v>0.08737064690581775</v>
      </c>
      <c r="U67" s="50"/>
    </row>
    <row r="68" spans="1:21" ht="15">
      <c r="A68" s="129" t="s">
        <v>12</v>
      </c>
      <c r="B68" s="130"/>
      <c r="C68" s="49">
        <f>C69-SUM(C47:C66)</f>
        <v>30429</v>
      </c>
      <c r="D68" s="6">
        <f>C68/C69</f>
        <v>0.5889217906288103</v>
      </c>
      <c r="E68" s="49">
        <f>E69-SUM(E47:E66)</f>
        <v>28875</v>
      </c>
      <c r="F68" s="6">
        <f>E68/E69</f>
        <v>0.5841712355095187</v>
      </c>
      <c r="G68" s="25">
        <f>C68/E68-1</f>
        <v>0.053818181818181765</v>
      </c>
      <c r="H68" s="3"/>
      <c r="I68" s="49">
        <f>I69-SUM(I47:I66)</f>
        <v>25297</v>
      </c>
      <c r="J68" s="26">
        <f>D68/I68-1</f>
        <v>-0.9999767196983583</v>
      </c>
      <c r="K68" s="27"/>
      <c r="N68" s="129" t="s">
        <v>12</v>
      </c>
      <c r="O68" s="130"/>
      <c r="P68" s="49">
        <f>P69-SUM(P47:P66)</f>
        <v>81777</v>
      </c>
      <c r="Q68" s="6">
        <f>P68/P69</f>
        <v>0.5846016370590128</v>
      </c>
      <c r="R68" s="49">
        <f>R69-SUM(R47:R66)</f>
        <v>72493</v>
      </c>
      <c r="S68" s="6">
        <f>R68/R69</f>
        <v>0.575651939141759</v>
      </c>
      <c r="T68" s="25">
        <f>P68/R68-1</f>
        <v>0.12806753755535016</v>
      </c>
      <c r="U68" s="51"/>
    </row>
    <row r="69" spans="1:21" ht="15">
      <c r="A69" s="125" t="s">
        <v>38</v>
      </c>
      <c r="B69" s="126"/>
      <c r="C69" s="47">
        <v>51669</v>
      </c>
      <c r="D69" s="28">
        <v>1</v>
      </c>
      <c r="E69" s="47">
        <v>49429</v>
      </c>
      <c r="F69" s="28">
        <v>1</v>
      </c>
      <c r="G69" s="29">
        <v>0.04531752614861717</v>
      </c>
      <c r="H69" s="29"/>
      <c r="I69" s="47">
        <v>42135</v>
      </c>
      <c r="J69" s="105">
        <v>0.22627269490922042</v>
      </c>
      <c r="K69" s="30"/>
      <c r="L69" s="14"/>
      <c r="N69" s="125" t="s">
        <v>38</v>
      </c>
      <c r="O69" s="126"/>
      <c r="P69" s="47">
        <v>139885</v>
      </c>
      <c r="Q69" s="28">
        <v>1</v>
      </c>
      <c r="R69" s="47">
        <v>125932</v>
      </c>
      <c r="S69" s="28">
        <v>1</v>
      </c>
      <c r="T69" s="52">
        <v>0.11079789092526116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N7:N8"/>
    <mergeCell ref="A5:A7"/>
    <mergeCell ref="B5:B7"/>
    <mergeCell ref="A8:A10"/>
    <mergeCell ref="C5:G5"/>
    <mergeCell ref="H5:I5"/>
    <mergeCell ref="J5:N5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</mergeCells>
  <conditionalFormatting sqref="G32 I32 N32">
    <cfRule type="cellIs" priority="1171" dxfId="151" operator="lessThan">
      <formula>0</formula>
    </cfRule>
  </conditionalFormatting>
  <conditionalFormatting sqref="G31 N31">
    <cfRule type="cellIs" priority="1131" dxfId="151" operator="lessThan">
      <formula>0</formula>
    </cfRule>
  </conditionalFormatting>
  <conditionalFormatting sqref="J68">
    <cfRule type="cellIs" priority="307" dxfId="151" operator="lessThan">
      <formula>0</formula>
    </cfRule>
  </conditionalFormatting>
  <conditionalFormatting sqref="G68 I68">
    <cfRule type="cellIs" priority="308" dxfId="151" operator="lessThan">
      <formula>0</formula>
    </cfRule>
  </conditionalFormatting>
  <conditionalFormatting sqref="J67">
    <cfRule type="cellIs" priority="305" dxfId="151" operator="lessThan">
      <formula>0</formula>
    </cfRule>
  </conditionalFormatting>
  <conditionalFormatting sqref="G67 I67">
    <cfRule type="cellIs" priority="306" dxfId="151" operator="lessThan">
      <formula>0</formula>
    </cfRule>
  </conditionalFormatting>
  <conditionalFormatting sqref="K68">
    <cfRule type="cellIs" priority="303" dxfId="151" operator="lessThan">
      <formula>0</formula>
    </cfRule>
  </conditionalFormatting>
  <conditionalFormatting sqref="J68">
    <cfRule type="cellIs" priority="304" dxfId="151" operator="lessThan">
      <formula>0</formula>
    </cfRule>
  </conditionalFormatting>
  <conditionalFormatting sqref="K67">
    <cfRule type="cellIs" priority="301" dxfId="151" operator="lessThan">
      <formula>0</formula>
    </cfRule>
  </conditionalFormatting>
  <conditionalFormatting sqref="J67">
    <cfRule type="cellIs" priority="302" dxfId="151" operator="lessThan">
      <formula>0</formula>
    </cfRule>
  </conditionalFormatting>
  <conditionalFormatting sqref="U67">
    <cfRule type="cellIs" priority="298" dxfId="151" operator="lessThan">
      <formula>0</formula>
    </cfRule>
    <cfRule type="cellIs" priority="299" dxfId="152" operator="equal">
      <formula>0</formula>
    </cfRule>
    <cfRule type="cellIs" priority="300" dxfId="153" operator="greaterThan">
      <formula>0</formula>
    </cfRule>
  </conditionalFormatting>
  <conditionalFormatting sqref="U68">
    <cfRule type="cellIs" priority="297" dxfId="151" operator="lessThan">
      <formula>0</formula>
    </cfRule>
  </conditionalFormatting>
  <conditionalFormatting sqref="T68">
    <cfRule type="cellIs" priority="296" dxfId="151" operator="lessThan">
      <formula>0</formula>
    </cfRule>
  </conditionalFormatting>
  <conditionalFormatting sqref="T67">
    <cfRule type="cellIs" priority="295" dxfId="151" operator="lessThan">
      <formula>0</formula>
    </cfRule>
  </conditionalFormatting>
  <conditionalFormatting sqref="K69">
    <cfRule type="cellIs" priority="59" dxfId="151" operator="lessThan">
      <formula>0</formula>
    </cfRule>
  </conditionalFormatting>
  <conditionalFormatting sqref="U69">
    <cfRule type="cellIs" priority="21" dxfId="151" operator="lessThan">
      <formula>0</formula>
    </cfRule>
  </conditionalFormatting>
  <conditionalFormatting sqref="G11:G15 I11:I15 N11:N15">
    <cfRule type="cellIs" priority="20" dxfId="151" operator="lessThan">
      <formula>0</formula>
    </cfRule>
  </conditionalFormatting>
  <conditionalFormatting sqref="G16:G30 I16:I30 N16:N30">
    <cfRule type="cellIs" priority="19" dxfId="151" operator="lessThan">
      <formula>0</formula>
    </cfRule>
  </conditionalFormatting>
  <conditionalFormatting sqref="C11:D30 F11:I30 K11:K30 M11:N30">
    <cfRule type="cellIs" priority="18" dxfId="154" operator="equal">
      <formula>0</formula>
    </cfRule>
  </conditionalFormatting>
  <conditionalFormatting sqref="E11:E30">
    <cfRule type="cellIs" priority="17" dxfId="154" operator="equal">
      <formula>0</formula>
    </cfRule>
  </conditionalFormatting>
  <conditionalFormatting sqref="J11:J30">
    <cfRule type="cellIs" priority="16" dxfId="154" operator="equal">
      <formula>0</formula>
    </cfRule>
  </conditionalFormatting>
  <conditionalFormatting sqref="L11:L30">
    <cfRule type="cellIs" priority="15" dxfId="154" operator="equal">
      <formula>0</formula>
    </cfRule>
  </conditionalFormatting>
  <conditionalFormatting sqref="N33 I33 G33">
    <cfRule type="cellIs" priority="14" dxfId="151" operator="lessThan">
      <formula>0</formula>
    </cfRule>
  </conditionalFormatting>
  <conditionalFormatting sqref="J47:J66 G47:G66">
    <cfRule type="cellIs" priority="13" dxfId="151" operator="lessThan">
      <formula>0</formula>
    </cfRule>
  </conditionalFormatting>
  <conditionalFormatting sqref="K47:K66">
    <cfRule type="cellIs" priority="10" dxfId="151" operator="lessThan">
      <formula>0</formula>
    </cfRule>
    <cfRule type="cellIs" priority="11" dxfId="152" operator="equal">
      <formula>0</formula>
    </cfRule>
    <cfRule type="cellIs" priority="12" dxfId="153" operator="greaterThan">
      <formula>0</formula>
    </cfRule>
  </conditionalFormatting>
  <conditionalFormatting sqref="H47:H66">
    <cfRule type="cellIs" priority="7" dxfId="151" operator="lessThan">
      <formula>0</formula>
    </cfRule>
    <cfRule type="cellIs" priority="8" dxfId="152" operator="equal">
      <formula>0</formula>
    </cfRule>
    <cfRule type="cellIs" priority="9" dxfId="153" operator="greaterThan">
      <formula>0</formula>
    </cfRule>
  </conditionalFormatting>
  <conditionalFormatting sqref="G69:H69 J69">
    <cfRule type="cellIs" priority="6" dxfId="151" operator="lessThan">
      <formula>0</formula>
    </cfRule>
  </conditionalFormatting>
  <conditionalFormatting sqref="T47:T66">
    <cfRule type="cellIs" priority="5" dxfId="151" operator="lessThan">
      <formula>0</formula>
    </cfRule>
  </conditionalFormatting>
  <conditionalFormatting sqref="U47:U66">
    <cfRule type="cellIs" priority="2" dxfId="151" operator="lessThan">
      <formula>0</formula>
    </cfRule>
    <cfRule type="cellIs" priority="3" dxfId="152" operator="equal">
      <formula>0</formula>
    </cfRule>
    <cfRule type="cellIs" priority="4" dxfId="153" operator="greaterThan">
      <formula>0</formula>
    </cfRule>
  </conditionalFormatting>
  <conditionalFormatting sqref="T69">
    <cfRule type="cellIs" priority="1" dxfId="1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43">
      <selection activeCell="N39" sqref="N39:U7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109</v>
      </c>
      <c r="O1" s="111"/>
      <c r="U1" t="s">
        <v>109</v>
      </c>
    </row>
    <row r="2" spans="1:21" ht="14.25" customHeight="1">
      <c r="A2" s="137" t="s">
        <v>120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4"/>
      <c r="M2" s="31"/>
      <c r="N2" s="137" t="s">
        <v>96</v>
      </c>
      <c r="O2" s="137"/>
      <c r="P2" s="137"/>
      <c r="Q2" s="137"/>
      <c r="R2" s="137"/>
      <c r="S2" s="137"/>
      <c r="T2" s="137"/>
      <c r="U2" s="137"/>
    </row>
    <row r="3" spans="1:21" ht="14.25" customHeight="1">
      <c r="A3" s="138" t="s">
        <v>121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"/>
      <c r="M3" s="31"/>
      <c r="N3" s="138" t="s">
        <v>97</v>
      </c>
      <c r="O3" s="138"/>
      <c r="P3" s="138"/>
      <c r="Q3" s="138"/>
      <c r="R3" s="138"/>
      <c r="S3" s="138"/>
      <c r="T3" s="138"/>
      <c r="U3" s="138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41" t="s">
        <v>0</v>
      </c>
      <c r="B5" s="141" t="s">
        <v>1</v>
      </c>
      <c r="C5" s="143" t="s">
        <v>110</v>
      </c>
      <c r="D5" s="144"/>
      <c r="E5" s="144"/>
      <c r="F5" s="144"/>
      <c r="G5" s="144"/>
      <c r="H5" s="145"/>
      <c r="I5" s="143" t="s">
        <v>93</v>
      </c>
      <c r="J5" s="144"/>
      <c r="K5" s="145"/>
      <c r="L5" s="14"/>
      <c r="M5" s="14"/>
      <c r="N5" s="141" t="s">
        <v>0</v>
      </c>
      <c r="O5" s="141" t="s">
        <v>1</v>
      </c>
      <c r="P5" s="143" t="s">
        <v>111</v>
      </c>
      <c r="Q5" s="144"/>
      <c r="R5" s="144"/>
      <c r="S5" s="144"/>
      <c r="T5" s="144"/>
      <c r="U5" s="145"/>
    </row>
    <row r="6" spans="1:21" ht="14.25" customHeight="1">
      <c r="A6" s="142"/>
      <c r="B6" s="142"/>
      <c r="C6" s="171" t="s">
        <v>112</v>
      </c>
      <c r="D6" s="172"/>
      <c r="E6" s="172"/>
      <c r="F6" s="172"/>
      <c r="G6" s="172"/>
      <c r="H6" s="173"/>
      <c r="I6" s="150" t="s">
        <v>94</v>
      </c>
      <c r="J6" s="151"/>
      <c r="K6" s="152"/>
      <c r="L6" s="14"/>
      <c r="M6" s="14"/>
      <c r="N6" s="142"/>
      <c r="O6" s="142"/>
      <c r="P6" s="150" t="s">
        <v>113</v>
      </c>
      <c r="Q6" s="151"/>
      <c r="R6" s="151"/>
      <c r="S6" s="151"/>
      <c r="T6" s="151"/>
      <c r="U6" s="152"/>
    </row>
    <row r="7" spans="1:21" ht="14.25" customHeight="1">
      <c r="A7" s="142"/>
      <c r="B7" s="142"/>
      <c r="C7" s="146">
        <v>2018</v>
      </c>
      <c r="D7" s="147"/>
      <c r="E7" s="156">
        <v>2017</v>
      </c>
      <c r="F7" s="147"/>
      <c r="G7" s="131" t="s">
        <v>5</v>
      </c>
      <c r="H7" s="127" t="s">
        <v>61</v>
      </c>
      <c r="I7" s="161">
        <v>2018</v>
      </c>
      <c r="J7" s="128" t="s">
        <v>114</v>
      </c>
      <c r="K7" s="127" t="s">
        <v>118</v>
      </c>
      <c r="L7" s="14"/>
      <c r="M7" s="14"/>
      <c r="N7" s="142"/>
      <c r="O7" s="142"/>
      <c r="P7" s="155">
        <v>2018</v>
      </c>
      <c r="Q7" s="169"/>
      <c r="R7" s="170">
        <v>2017</v>
      </c>
      <c r="S7" s="169"/>
      <c r="T7" s="132" t="s">
        <v>5</v>
      </c>
      <c r="U7" s="139" t="s">
        <v>68</v>
      </c>
    </row>
    <row r="8" spans="1:21" ht="14.25" customHeight="1">
      <c r="A8" s="135" t="s">
        <v>6</v>
      </c>
      <c r="B8" s="135" t="s">
        <v>7</v>
      </c>
      <c r="C8" s="148"/>
      <c r="D8" s="149"/>
      <c r="E8" s="157"/>
      <c r="F8" s="149"/>
      <c r="G8" s="132"/>
      <c r="H8" s="128"/>
      <c r="I8" s="161"/>
      <c r="J8" s="128"/>
      <c r="K8" s="128"/>
      <c r="L8" s="14"/>
      <c r="M8" s="14"/>
      <c r="N8" s="135" t="s">
        <v>6</v>
      </c>
      <c r="O8" s="135" t="s">
        <v>7</v>
      </c>
      <c r="P8" s="148"/>
      <c r="Q8" s="149"/>
      <c r="R8" s="157"/>
      <c r="S8" s="149"/>
      <c r="T8" s="132"/>
      <c r="U8" s="140"/>
    </row>
    <row r="9" spans="1:21" ht="14.25" customHeight="1">
      <c r="A9" s="135"/>
      <c r="B9" s="135"/>
      <c r="C9" s="113" t="s">
        <v>8</v>
      </c>
      <c r="D9" s="17" t="s">
        <v>2</v>
      </c>
      <c r="E9" s="113" t="s">
        <v>8</v>
      </c>
      <c r="F9" s="17" t="s">
        <v>2</v>
      </c>
      <c r="G9" s="133" t="s">
        <v>9</v>
      </c>
      <c r="H9" s="133" t="s">
        <v>62</v>
      </c>
      <c r="I9" s="18" t="s">
        <v>8</v>
      </c>
      <c r="J9" s="162" t="s">
        <v>115</v>
      </c>
      <c r="K9" s="162" t="s">
        <v>119</v>
      </c>
      <c r="L9" s="14"/>
      <c r="M9" s="14"/>
      <c r="N9" s="135"/>
      <c r="O9" s="135"/>
      <c r="P9" s="113" t="s">
        <v>8</v>
      </c>
      <c r="Q9" s="17" t="s">
        <v>2</v>
      </c>
      <c r="R9" s="113" t="s">
        <v>8</v>
      </c>
      <c r="S9" s="17" t="s">
        <v>2</v>
      </c>
      <c r="T9" s="133" t="s">
        <v>9</v>
      </c>
      <c r="U9" s="123" t="s">
        <v>69</v>
      </c>
    </row>
    <row r="10" spans="1:21" ht="14.25" customHeight="1">
      <c r="A10" s="136"/>
      <c r="B10" s="136"/>
      <c r="C10" s="117" t="s">
        <v>10</v>
      </c>
      <c r="D10" s="98" t="s">
        <v>11</v>
      </c>
      <c r="E10" s="117" t="s">
        <v>10</v>
      </c>
      <c r="F10" s="98" t="s">
        <v>11</v>
      </c>
      <c r="G10" s="164"/>
      <c r="H10" s="164"/>
      <c r="I10" s="117" t="s">
        <v>10</v>
      </c>
      <c r="J10" s="163"/>
      <c r="K10" s="163"/>
      <c r="L10" s="14"/>
      <c r="M10" s="14"/>
      <c r="N10" s="136"/>
      <c r="O10" s="136"/>
      <c r="P10" s="117" t="s">
        <v>10</v>
      </c>
      <c r="Q10" s="98" t="s">
        <v>11</v>
      </c>
      <c r="R10" s="117" t="s">
        <v>10</v>
      </c>
      <c r="S10" s="98" t="s">
        <v>11</v>
      </c>
      <c r="T10" s="134"/>
      <c r="U10" s="124"/>
    </row>
    <row r="11" spans="1:21" ht="14.25" customHeight="1">
      <c r="A11" s="73">
        <v>1</v>
      </c>
      <c r="B11" s="80" t="s">
        <v>19</v>
      </c>
      <c r="C11" s="41">
        <v>4479</v>
      </c>
      <c r="D11" s="89">
        <v>0.12437175464415627</v>
      </c>
      <c r="E11" s="41">
        <v>4420</v>
      </c>
      <c r="F11" s="89">
        <v>0.12964538174991933</v>
      </c>
      <c r="G11" s="19">
        <v>0.013348416289592713</v>
      </c>
      <c r="H11" s="42">
        <v>0</v>
      </c>
      <c r="I11" s="41">
        <v>3802</v>
      </c>
      <c r="J11" s="86">
        <v>0.17806417674907937</v>
      </c>
      <c r="K11" s="20">
        <v>0</v>
      </c>
      <c r="L11" s="14"/>
      <c r="M11" s="14"/>
      <c r="N11" s="73">
        <v>1</v>
      </c>
      <c r="O11" s="80" t="s">
        <v>19</v>
      </c>
      <c r="P11" s="41">
        <v>12748</v>
      </c>
      <c r="Q11" s="89">
        <v>0.1396138387234555</v>
      </c>
      <c r="R11" s="41">
        <v>11062</v>
      </c>
      <c r="S11" s="89">
        <v>0.13723033408180227</v>
      </c>
      <c r="T11" s="53">
        <v>0.15241366841439152</v>
      </c>
      <c r="U11" s="20">
        <v>0</v>
      </c>
    </row>
    <row r="12" spans="1:21" ht="14.25" customHeight="1">
      <c r="A12" s="104">
        <v>2</v>
      </c>
      <c r="B12" s="81" t="s">
        <v>20</v>
      </c>
      <c r="C12" s="43">
        <v>4056</v>
      </c>
      <c r="D12" s="90">
        <v>0.11262599616805043</v>
      </c>
      <c r="E12" s="43">
        <v>4233</v>
      </c>
      <c r="F12" s="90">
        <v>0.12416038482973045</v>
      </c>
      <c r="G12" s="21">
        <v>-0.04181431608788089</v>
      </c>
      <c r="H12" s="44">
        <v>0</v>
      </c>
      <c r="I12" s="43">
        <v>3431</v>
      </c>
      <c r="J12" s="87">
        <v>0.18216263480034978</v>
      </c>
      <c r="K12" s="22">
        <v>0</v>
      </c>
      <c r="L12" s="14"/>
      <c r="M12" s="14"/>
      <c r="N12" s="104">
        <v>2</v>
      </c>
      <c r="O12" s="81" t="s">
        <v>20</v>
      </c>
      <c r="P12" s="43">
        <v>10491</v>
      </c>
      <c r="Q12" s="90">
        <v>0.11489557436835361</v>
      </c>
      <c r="R12" s="43">
        <v>9196</v>
      </c>
      <c r="S12" s="90">
        <v>0.11408155416888933</v>
      </c>
      <c r="T12" s="54">
        <v>0.14082209656372346</v>
      </c>
      <c r="U12" s="22">
        <v>0</v>
      </c>
    </row>
    <row r="13" spans="1:21" ht="14.25" customHeight="1">
      <c r="A13" s="72">
        <v>3</v>
      </c>
      <c r="B13" s="81" t="s">
        <v>21</v>
      </c>
      <c r="C13" s="43">
        <v>3058</v>
      </c>
      <c r="D13" s="90">
        <v>0.08491378113459029</v>
      </c>
      <c r="E13" s="43">
        <v>3259</v>
      </c>
      <c r="F13" s="90">
        <v>0.0955914703898161</v>
      </c>
      <c r="G13" s="21">
        <v>-0.06167536054004297</v>
      </c>
      <c r="H13" s="44">
        <v>0</v>
      </c>
      <c r="I13" s="43">
        <v>2468</v>
      </c>
      <c r="J13" s="87">
        <v>0.23905996758508907</v>
      </c>
      <c r="K13" s="22">
        <v>0</v>
      </c>
      <c r="L13" s="14"/>
      <c r="M13" s="14"/>
      <c r="N13" s="72">
        <v>3</v>
      </c>
      <c r="O13" s="81" t="s">
        <v>21</v>
      </c>
      <c r="P13" s="43">
        <v>8207</v>
      </c>
      <c r="Q13" s="90">
        <v>0.08988161079411668</v>
      </c>
      <c r="R13" s="43">
        <v>8218</v>
      </c>
      <c r="S13" s="90">
        <v>0.10194891389298961</v>
      </c>
      <c r="T13" s="54">
        <v>-0.0013385251886103289</v>
      </c>
      <c r="U13" s="22">
        <v>0</v>
      </c>
    </row>
    <row r="14" spans="1:21" ht="14.25" customHeight="1">
      <c r="A14" s="72">
        <v>4</v>
      </c>
      <c r="B14" s="81" t="s">
        <v>23</v>
      </c>
      <c r="C14" s="43">
        <v>2587</v>
      </c>
      <c r="D14" s="90">
        <v>0.07183517063282703</v>
      </c>
      <c r="E14" s="43">
        <v>2615</v>
      </c>
      <c r="F14" s="90">
        <v>0.07670196227964685</v>
      </c>
      <c r="G14" s="21">
        <v>-0.010707456978967467</v>
      </c>
      <c r="H14" s="44">
        <v>0</v>
      </c>
      <c r="I14" s="43">
        <v>2348</v>
      </c>
      <c r="J14" s="87">
        <v>0.10178875638841567</v>
      </c>
      <c r="K14" s="22">
        <v>0</v>
      </c>
      <c r="L14" s="14"/>
      <c r="M14" s="14"/>
      <c r="N14" s="72">
        <v>4</v>
      </c>
      <c r="O14" s="81" t="s">
        <v>23</v>
      </c>
      <c r="P14" s="43">
        <v>7073</v>
      </c>
      <c r="Q14" s="90">
        <v>0.07746224359044562</v>
      </c>
      <c r="R14" s="43">
        <v>6201</v>
      </c>
      <c r="S14" s="90">
        <v>0.07692689401927824</v>
      </c>
      <c r="T14" s="54">
        <v>0.1406224802451217</v>
      </c>
      <c r="U14" s="22">
        <v>0</v>
      </c>
    </row>
    <row r="15" spans="1:21" ht="14.25" customHeight="1">
      <c r="A15" s="75">
        <v>5</v>
      </c>
      <c r="B15" s="82" t="s">
        <v>26</v>
      </c>
      <c r="C15" s="45">
        <v>2372</v>
      </c>
      <c r="D15" s="91">
        <v>0.06586510426790326</v>
      </c>
      <c r="E15" s="45">
        <v>2016</v>
      </c>
      <c r="F15" s="91">
        <v>0.05913237321444285</v>
      </c>
      <c r="G15" s="23">
        <v>0.17658730158730163</v>
      </c>
      <c r="H15" s="46">
        <v>0</v>
      </c>
      <c r="I15" s="45">
        <v>1216</v>
      </c>
      <c r="J15" s="88">
        <v>0.950657894736842</v>
      </c>
      <c r="K15" s="24">
        <v>1</v>
      </c>
      <c r="L15" s="14"/>
      <c r="M15" s="14"/>
      <c r="N15" s="75">
        <v>5</v>
      </c>
      <c r="O15" s="82" t="s">
        <v>22</v>
      </c>
      <c r="P15" s="45">
        <v>5521</v>
      </c>
      <c r="Q15" s="91">
        <v>0.06046501440164716</v>
      </c>
      <c r="R15" s="45">
        <v>4577</v>
      </c>
      <c r="S15" s="91">
        <v>0.05678026026870449</v>
      </c>
      <c r="T15" s="55">
        <v>0.20624863447673158</v>
      </c>
      <c r="U15" s="24">
        <v>0</v>
      </c>
    </row>
    <row r="16" spans="1:21" ht="14.25" customHeight="1">
      <c r="A16" s="73">
        <v>6</v>
      </c>
      <c r="B16" s="80" t="s">
        <v>22</v>
      </c>
      <c r="C16" s="41">
        <v>2236</v>
      </c>
      <c r="D16" s="89">
        <v>0.06208869019520728</v>
      </c>
      <c r="E16" s="41">
        <v>1799</v>
      </c>
      <c r="F16" s="89">
        <v>0.052767430264277125</v>
      </c>
      <c r="G16" s="19">
        <v>0.24291272929405228</v>
      </c>
      <c r="H16" s="42">
        <v>0</v>
      </c>
      <c r="I16" s="41">
        <v>1472</v>
      </c>
      <c r="J16" s="86">
        <v>0.5190217391304348</v>
      </c>
      <c r="K16" s="20">
        <v>-1</v>
      </c>
      <c r="L16" s="14"/>
      <c r="M16" s="14"/>
      <c r="N16" s="73">
        <v>6</v>
      </c>
      <c r="O16" s="80" t="s">
        <v>26</v>
      </c>
      <c r="P16" s="41">
        <v>4655</v>
      </c>
      <c r="Q16" s="89">
        <v>0.0509807357434645</v>
      </c>
      <c r="R16" s="41">
        <v>4493</v>
      </c>
      <c r="S16" s="89">
        <v>0.05573819300574378</v>
      </c>
      <c r="T16" s="53">
        <v>0.036056087246828294</v>
      </c>
      <c r="U16" s="20">
        <v>0</v>
      </c>
    </row>
    <row r="17" spans="1:21" ht="14.25" customHeight="1">
      <c r="A17" s="72">
        <v>7</v>
      </c>
      <c r="B17" s="81" t="s">
        <v>35</v>
      </c>
      <c r="C17" s="43">
        <v>1857</v>
      </c>
      <c r="D17" s="90">
        <v>0.05156471274262072</v>
      </c>
      <c r="E17" s="43">
        <v>1376</v>
      </c>
      <c r="F17" s="90">
        <v>0.04036019124160385</v>
      </c>
      <c r="G17" s="21">
        <v>0.3495639534883721</v>
      </c>
      <c r="H17" s="44">
        <v>2</v>
      </c>
      <c r="I17" s="43">
        <v>1023</v>
      </c>
      <c r="J17" s="87">
        <v>0.81524926686217</v>
      </c>
      <c r="K17" s="22">
        <v>3</v>
      </c>
      <c r="L17" s="14"/>
      <c r="M17" s="14"/>
      <c r="N17" s="72">
        <v>7</v>
      </c>
      <c r="O17" s="81" t="s">
        <v>35</v>
      </c>
      <c r="P17" s="43">
        <v>4070</v>
      </c>
      <c r="Q17" s="90">
        <v>0.044573919328872294</v>
      </c>
      <c r="R17" s="43">
        <v>2805</v>
      </c>
      <c r="S17" s="90">
        <v>0.03479760324529519</v>
      </c>
      <c r="T17" s="54">
        <v>0.4509803921568627</v>
      </c>
      <c r="U17" s="22">
        <v>3</v>
      </c>
    </row>
    <row r="18" spans="1:21" ht="14.25" customHeight="1">
      <c r="A18" s="72">
        <v>8</v>
      </c>
      <c r="B18" s="81" t="s">
        <v>27</v>
      </c>
      <c r="C18" s="43">
        <v>1582</v>
      </c>
      <c r="D18" s="90">
        <v>0.04392858134562519</v>
      </c>
      <c r="E18" s="43">
        <v>1434</v>
      </c>
      <c r="F18" s="90">
        <v>0.04206142023289238</v>
      </c>
      <c r="G18" s="21">
        <v>0.10320781032078097</v>
      </c>
      <c r="H18" s="44">
        <v>0</v>
      </c>
      <c r="I18" s="43">
        <v>823</v>
      </c>
      <c r="J18" s="87">
        <v>0.9222357229647631</v>
      </c>
      <c r="K18" s="22">
        <v>5</v>
      </c>
      <c r="L18" s="14"/>
      <c r="M18" s="14"/>
      <c r="N18" s="72">
        <v>8</v>
      </c>
      <c r="O18" s="81" t="s">
        <v>34</v>
      </c>
      <c r="P18" s="43">
        <v>3961</v>
      </c>
      <c r="Q18" s="90">
        <v>0.04338017062940126</v>
      </c>
      <c r="R18" s="43">
        <v>2916</v>
      </c>
      <c r="S18" s="90">
        <v>0.03617462069992185</v>
      </c>
      <c r="T18" s="54">
        <v>0.3583676268861453</v>
      </c>
      <c r="U18" s="22">
        <v>0</v>
      </c>
    </row>
    <row r="19" spans="1:21" ht="14.25" customHeight="1">
      <c r="A19" s="72">
        <v>9</v>
      </c>
      <c r="B19" s="81" t="s">
        <v>31</v>
      </c>
      <c r="C19" s="43">
        <v>1471</v>
      </c>
      <c r="D19" s="90">
        <v>0.04084636103629245</v>
      </c>
      <c r="E19" s="43">
        <v>1030</v>
      </c>
      <c r="F19" s="90">
        <v>0.030211480362537766</v>
      </c>
      <c r="G19" s="21">
        <v>0.4281553398058253</v>
      </c>
      <c r="H19" s="44">
        <v>5</v>
      </c>
      <c r="I19" s="43">
        <v>1061</v>
      </c>
      <c r="J19" s="87">
        <v>0.3864278982092366</v>
      </c>
      <c r="K19" s="22">
        <v>-1</v>
      </c>
      <c r="L19" s="14"/>
      <c r="M19" s="14"/>
      <c r="N19" s="72">
        <v>9</v>
      </c>
      <c r="O19" s="81" t="s">
        <v>31</v>
      </c>
      <c r="P19" s="43">
        <v>3576</v>
      </c>
      <c r="Q19" s="90">
        <v>0.039163718800994424</v>
      </c>
      <c r="R19" s="43">
        <v>2743</v>
      </c>
      <c r="S19" s="90">
        <v>0.03402845836072895</v>
      </c>
      <c r="T19" s="54">
        <v>0.30368209989063066</v>
      </c>
      <c r="U19" s="22">
        <v>2</v>
      </c>
    </row>
    <row r="20" spans="1:21" ht="14.25" customHeight="1">
      <c r="A20" s="75"/>
      <c r="B20" s="82" t="s">
        <v>34</v>
      </c>
      <c r="C20" s="45">
        <v>1471</v>
      </c>
      <c r="D20" s="91">
        <v>0.04084636103629245</v>
      </c>
      <c r="E20" s="45">
        <v>1297</v>
      </c>
      <c r="F20" s="91">
        <v>0.03804300002933154</v>
      </c>
      <c r="G20" s="23">
        <v>0.13415574402467234</v>
      </c>
      <c r="H20" s="46">
        <v>2</v>
      </c>
      <c r="I20" s="45">
        <v>1160</v>
      </c>
      <c r="J20" s="88">
        <v>0.26810344827586197</v>
      </c>
      <c r="K20" s="24">
        <v>-2</v>
      </c>
      <c r="L20" s="14"/>
      <c r="M20" s="14"/>
      <c r="N20" s="75">
        <v>10</v>
      </c>
      <c r="O20" s="82" t="s">
        <v>24</v>
      </c>
      <c r="P20" s="45">
        <v>3336</v>
      </c>
      <c r="Q20" s="91">
        <v>0.036535281297571984</v>
      </c>
      <c r="R20" s="45">
        <v>2808</v>
      </c>
      <c r="S20" s="91">
        <v>0.03483481993325807</v>
      </c>
      <c r="T20" s="55">
        <v>0.18803418803418803</v>
      </c>
      <c r="U20" s="24">
        <v>-1</v>
      </c>
    </row>
    <row r="21" spans="1:21" ht="14.25" customHeight="1">
      <c r="A21" s="73">
        <v>11</v>
      </c>
      <c r="B21" s="80" t="s">
        <v>36</v>
      </c>
      <c r="C21" s="41">
        <v>1333</v>
      </c>
      <c r="D21" s="89">
        <v>0.03701441146252742</v>
      </c>
      <c r="E21" s="41">
        <v>1314</v>
      </c>
      <c r="F21" s="89">
        <v>0.03854163611298507</v>
      </c>
      <c r="G21" s="19">
        <v>0.014459665144596734</v>
      </c>
      <c r="H21" s="42">
        <v>-1</v>
      </c>
      <c r="I21" s="41">
        <v>754</v>
      </c>
      <c r="J21" s="86">
        <v>0.7679045092838197</v>
      </c>
      <c r="K21" s="20">
        <v>4</v>
      </c>
      <c r="L21" s="14"/>
      <c r="M21" s="14"/>
      <c r="N21" s="73">
        <v>11</v>
      </c>
      <c r="O21" s="80" t="s">
        <v>27</v>
      </c>
      <c r="P21" s="41">
        <v>3164</v>
      </c>
      <c r="Q21" s="89">
        <v>0.034651567753452565</v>
      </c>
      <c r="R21" s="41">
        <v>2529</v>
      </c>
      <c r="S21" s="89">
        <v>0.031373667952709995</v>
      </c>
      <c r="T21" s="53">
        <v>0.2510873863187031</v>
      </c>
      <c r="U21" s="20">
        <v>2</v>
      </c>
    </row>
    <row r="22" spans="1:21" ht="14.25" customHeight="1">
      <c r="A22" s="72">
        <v>12</v>
      </c>
      <c r="B22" s="81" t="s">
        <v>24</v>
      </c>
      <c r="C22" s="43">
        <v>1264</v>
      </c>
      <c r="D22" s="90">
        <v>0.035098436675644905</v>
      </c>
      <c r="E22" s="43">
        <v>1052</v>
      </c>
      <c r="F22" s="90">
        <v>0.030856774117854105</v>
      </c>
      <c r="G22" s="21">
        <v>0.20152091254752857</v>
      </c>
      <c r="H22" s="44">
        <v>1</v>
      </c>
      <c r="I22" s="43">
        <v>1032</v>
      </c>
      <c r="J22" s="87">
        <v>0.22480620155038755</v>
      </c>
      <c r="K22" s="22">
        <v>-3</v>
      </c>
      <c r="L22" s="14"/>
      <c r="M22" s="14"/>
      <c r="N22" s="72">
        <v>12</v>
      </c>
      <c r="O22" s="81" t="s">
        <v>29</v>
      </c>
      <c r="P22" s="43">
        <v>2972</v>
      </c>
      <c r="Q22" s="90">
        <v>0.03254881775071461</v>
      </c>
      <c r="R22" s="43">
        <v>2407</v>
      </c>
      <c r="S22" s="90">
        <v>0.029860189308886103</v>
      </c>
      <c r="T22" s="54">
        <v>0.23473203157457423</v>
      </c>
      <c r="U22" s="22">
        <v>3</v>
      </c>
    </row>
    <row r="23" spans="1:21" ht="14.25" customHeight="1">
      <c r="A23" s="72">
        <v>13</v>
      </c>
      <c r="B23" s="81" t="s">
        <v>18</v>
      </c>
      <c r="C23" s="43">
        <v>1195</v>
      </c>
      <c r="D23" s="90">
        <v>0.03318246188876239</v>
      </c>
      <c r="E23" s="43">
        <v>1516</v>
      </c>
      <c r="F23" s="90">
        <v>0.04446660604816238</v>
      </c>
      <c r="G23" s="21">
        <v>-0.21174142480211078</v>
      </c>
      <c r="H23" s="44">
        <v>-6</v>
      </c>
      <c r="I23" s="43">
        <v>802</v>
      </c>
      <c r="J23" s="87">
        <v>0.4900249376558603</v>
      </c>
      <c r="K23" s="22">
        <v>1</v>
      </c>
      <c r="L23" s="14"/>
      <c r="M23" s="14"/>
      <c r="N23" s="72">
        <v>13</v>
      </c>
      <c r="O23" s="81" t="s">
        <v>25</v>
      </c>
      <c r="P23" s="43">
        <v>2874</v>
      </c>
      <c r="Q23" s="90">
        <v>0.031475539103483774</v>
      </c>
      <c r="R23" s="43">
        <v>2629</v>
      </c>
      <c r="S23" s="90">
        <v>0.03261422421813941</v>
      </c>
      <c r="T23" s="54">
        <v>0.09319132750095083</v>
      </c>
      <c r="U23" s="22">
        <v>-1</v>
      </c>
    </row>
    <row r="24" spans="1:21" ht="14.25" customHeight="1">
      <c r="A24" s="72">
        <v>14</v>
      </c>
      <c r="B24" s="81" t="s">
        <v>25</v>
      </c>
      <c r="C24" s="43">
        <v>1107</v>
      </c>
      <c r="D24" s="90">
        <v>0.030738899841723823</v>
      </c>
      <c r="E24" s="43">
        <v>941</v>
      </c>
      <c r="F24" s="90">
        <v>0.027600973806939842</v>
      </c>
      <c r="G24" s="21">
        <v>0.17640807651434653</v>
      </c>
      <c r="H24" s="44">
        <v>2</v>
      </c>
      <c r="I24" s="43">
        <v>937</v>
      </c>
      <c r="J24" s="87">
        <v>0.1814300960512274</v>
      </c>
      <c r="K24" s="22">
        <v>-3</v>
      </c>
      <c r="L24" s="14"/>
      <c r="M24" s="14"/>
      <c r="N24" s="72">
        <v>14</v>
      </c>
      <c r="O24" s="81" t="s">
        <v>36</v>
      </c>
      <c r="P24" s="43">
        <v>2769</v>
      </c>
      <c r="Q24" s="90">
        <v>0.030325597695736454</v>
      </c>
      <c r="R24" s="43">
        <v>2504</v>
      </c>
      <c r="S24" s="90">
        <v>0.03106352888635264</v>
      </c>
      <c r="T24" s="54">
        <v>0.10583067092651754</v>
      </c>
      <c r="U24" s="22">
        <v>0</v>
      </c>
    </row>
    <row r="25" spans="1:21" ht="14.25" customHeight="1">
      <c r="A25" s="75">
        <v>15</v>
      </c>
      <c r="B25" s="82" t="s">
        <v>29</v>
      </c>
      <c r="C25" s="45">
        <v>1102</v>
      </c>
      <c r="D25" s="91">
        <v>0.030600061089051177</v>
      </c>
      <c r="E25" s="45">
        <v>947</v>
      </c>
      <c r="F25" s="91">
        <v>0.027776963012935207</v>
      </c>
      <c r="G25" s="23">
        <v>0.16367476240760293</v>
      </c>
      <c r="H25" s="46">
        <v>0</v>
      </c>
      <c r="I25" s="45">
        <v>833</v>
      </c>
      <c r="J25" s="88">
        <v>0.3229291716686675</v>
      </c>
      <c r="K25" s="24">
        <v>-3</v>
      </c>
      <c r="L25" s="14"/>
      <c r="M25" s="14"/>
      <c r="N25" s="75">
        <v>15</v>
      </c>
      <c r="O25" s="82" t="s">
        <v>18</v>
      </c>
      <c r="P25" s="45">
        <v>2632</v>
      </c>
      <c r="Q25" s="91">
        <v>0.028825197954199477</v>
      </c>
      <c r="R25" s="45">
        <v>3280</v>
      </c>
      <c r="S25" s="91">
        <v>0.04069024550608493</v>
      </c>
      <c r="T25" s="55">
        <v>-0.19756097560975605</v>
      </c>
      <c r="U25" s="24">
        <v>-8</v>
      </c>
    </row>
    <row r="26" spans="1:21" ht="14.25" customHeight="1">
      <c r="A26" s="73">
        <v>16</v>
      </c>
      <c r="B26" s="80" t="s">
        <v>56</v>
      </c>
      <c r="C26" s="41">
        <v>886</v>
      </c>
      <c r="D26" s="89">
        <v>0.02460222697359287</v>
      </c>
      <c r="E26" s="41">
        <v>1113</v>
      </c>
      <c r="F26" s="89">
        <v>0.03264599771214032</v>
      </c>
      <c r="G26" s="19">
        <v>-0.20395327942497754</v>
      </c>
      <c r="H26" s="42">
        <v>-4</v>
      </c>
      <c r="I26" s="41">
        <v>564</v>
      </c>
      <c r="J26" s="86">
        <v>0.5709219858156029</v>
      </c>
      <c r="K26" s="20">
        <v>1</v>
      </c>
      <c r="L26" s="14"/>
      <c r="M26" s="14"/>
      <c r="N26" s="73">
        <v>16</v>
      </c>
      <c r="O26" s="80" t="s">
        <v>56</v>
      </c>
      <c r="P26" s="41">
        <v>2141</v>
      </c>
      <c r="Q26" s="89">
        <v>0.02344785289511439</v>
      </c>
      <c r="R26" s="41">
        <v>2069</v>
      </c>
      <c r="S26" s="89">
        <v>0.02566710913173467</v>
      </c>
      <c r="T26" s="53">
        <v>0.034799420009666404</v>
      </c>
      <c r="U26" s="20">
        <v>1</v>
      </c>
    </row>
    <row r="27" spans="1:21" ht="14.25" customHeight="1">
      <c r="A27" s="72">
        <v>17</v>
      </c>
      <c r="B27" s="81" t="s">
        <v>28</v>
      </c>
      <c r="C27" s="43">
        <v>653</v>
      </c>
      <c r="D27" s="90">
        <v>0.018132341099047565</v>
      </c>
      <c r="E27" s="43">
        <v>666</v>
      </c>
      <c r="F27" s="90">
        <v>0.019534801865485583</v>
      </c>
      <c r="G27" s="21">
        <v>-0.019519519519519468</v>
      </c>
      <c r="H27" s="44">
        <v>0</v>
      </c>
      <c r="I27" s="43">
        <v>639</v>
      </c>
      <c r="J27" s="87">
        <v>0.021909233176838905</v>
      </c>
      <c r="K27" s="22">
        <v>-1</v>
      </c>
      <c r="L27" s="14"/>
      <c r="M27" s="14"/>
      <c r="N27" s="72">
        <v>17</v>
      </c>
      <c r="O27" s="81" t="s">
        <v>28</v>
      </c>
      <c r="P27" s="43">
        <v>1947</v>
      </c>
      <c r="Q27" s="90">
        <v>0.021323199246514584</v>
      </c>
      <c r="R27" s="43">
        <v>2091</v>
      </c>
      <c r="S27" s="90">
        <v>0.025940031510129143</v>
      </c>
      <c r="T27" s="54">
        <v>-0.06886657101865135</v>
      </c>
      <c r="U27" s="22">
        <v>-1</v>
      </c>
    </row>
    <row r="28" spans="1:21" ht="14.25" customHeight="1">
      <c r="A28" s="72">
        <v>18</v>
      </c>
      <c r="B28" s="81" t="s">
        <v>50</v>
      </c>
      <c r="C28" s="43">
        <v>600</v>
      </c>
      <c r="D28" s="90">
        <v>0.016660650320717518</v>
      </c>
      <c r="E28" s="43">
        <v>451</v>
      </c>
      <c r="F28" s="90">
        <v>0.013228521983984982</v>
      </c>
      <c r="G28" s="21">
        <v>0.33037694013303764</v>
      </c>
      <c r="H28" s="44">
        <v>1</v>
      </c>
      <c r="I28" s="43">
        <v>455</v>
      </c>
      <c r="J28" s="87">
        <v>0.31868131868131866</v>
      </c>
      <c r="K28" s="22">
        <v>1</v>
      </c>
      <c r="L28" s="14"/>
      <c r="M28" s="14"/>
      <c r="N28" s="72">
        <v>18</v>
      </c>
      <c r="O28" s="81" t="s">
        <v>50</v>
      </c>
      <c r="P28" s="43">
        <v>1684</v>
      </c>
      <c r="Q28" s="90">
        <v>0.01844286981568082</v>
      </c>
      <c r="R28" s="43">
        <v>1497</v>
      </c>
      <c r="S28" s="90">
        <v>0.018571127293478394</v>
      </c>
      <c r="T28" s="54">
        <v>0.1249164996659986</v>
      </c>
      <c r="U28" s="22">
        <v>0</v>
      </c>
    </row>
    <row r="29" spans="1:21" ht="14.25" customHeight="1">
      <c r="A29" s="72">
        <v>19</v>
      </c>
      <c r="B29" s="81" t="s">
        <v>30</v>
      </c>
      <c r="C29" s="43">
        <v>541</v>
      </c>
      <c r="D29" s="90">
        <v>0.015022353039180297</v>
      </c>
      <c r="E29" s="43">
        <v>565</v>
      </c>
      <c r="F29" s="90">
        <v>0.01657231689789693</v>
      </c>
      <c r="G29" s="21">
        <v>-0.04247787610619469</v>
      </c>
      <c r="H29" s="44">
        <v>-1</v>
      </c>
      <c r="I29" s="43">
        <v>526</v>
      </c>
      <c r="J29" s="87">
        <v>0.028517110266159662</v>
      </c>
      <c r="K29" s="22">
        <v>-1</v>
      </c>
      <c r="N29" s="72">
        <v>19</v>
      </c>
      <c r="O29" s="81" t="s">
        <v>30</v>
      </c>
      <c r="P29" s="43">
        <v>1570</v>
      </c>
      <c r="Q29" s="90">
        <v>0.01719436200155516</v>
      </c>
      <c r="R29" s="43">
        <v>1386</v>
      </c>
      <c r="S29" s="90">
        <v>0.01719410983885174</v>
      </c>
      <c r="T29" s="54">
        <v>0.13275613275613285</v>
      </c>
      <c r="U29" s="22">
        <v>0</v>
      </c>
    </row>
    <row r="30" spans="1:21" ht="14.25" customHeight="1">
      <c r="A30" s="75">
        <v>20</v>
      </c>
      <c r="B30" s="82" t="s">
        <v>32</v>
      </c>
      <c r="C30" s="45">
        <v>319</v>
      </c>
      <c r="D30" s="91">
        <v>0.008857912420514815</v>
      </c>
      <c r="E30" s="45">
        <v>288</v>
      </c>
      <c r="F30" s="91">
        <v>0.008447481887777549</v>
      </c>
      <c r="G30" s="23">
        <v>0.10763888888888884</v>
      </c>
      <c r="H30" s="46">
        <v>1</v>
      </c>
      <c r="I30" s="45">
        <v>303</v>
      </c>
      <c r="J30" s="88">
        <v>0.05280528052805278</v>
      </c>
      <c r="K30" s="24">
        <v>0</v>
      </c>
      <c r="N30" s="75">
        <v>20</v>
      </c>
      <c r="O30" s="82" t="s">
        <v>32</v>
      </c>
      <c r="P30" s="45">
        <v>930</v>
      </c>
      <c r="Q30" s="91">
        <v>0.010185195325761972</v>
      </c>
      <c r="R30" s="45">
        <v>840</v>
      </c>
      <c r="S30" s="91">
        <v>0.010420672629607115</v>
      </c>
      <c r="T30" s="55">
        <v>0.1071428571428572</v>
      </c>
      <c r="U30" s="24">
        <v>1</v>
      </c>
    </row>
    <row r="31" spans="1:21" ht="14.25" customHeight="1">
      <c r="A31" s="129" t="s">
        <v>53</v>
      </c>
      <c r="B31" s="130"/>
      <c r="C31" s="3">
        <f>SUM(C11:C30)</f>
        <v>34169</v>
      </c>
      <c r="D31" s="6">
        <f>C31/C33</f>
        <v>0.9487962680143281</v>
      </c>
      <c r="E31" s="3">
        <f>SUM(E11:E30)</f>
        <v>32332</v>
      </c>
      <c r="F31" s="6">
        <f>E31/E33</f>
        <v>0.9483471680403602</v>
      </c>
      <c r="G31" s="25">
        <f>C31/E31-1</f>
        <v>0.05681677594952372</v>
      </c>
      <c r="H31" s="25"/>
      <c r="I31" s="3">
        <f>SUM(I11:I30)</f>
        <v>25649</v>
      </c>
      <c r="J31" s="26">
        <f>C31/I31-1</f>
        <v>0.332176693048462</v>
      </c>
      <c r="K31" s="27"/>
      <c r="N31" s="129" t="s">
        <v>53</v>
      </c>
      <c r="O31" s="130"/>
      <c r="P31" s="3">
        <f>SUM(P11:P30)</f>
        <v>86321</v>
      </c>
      <c r="Q31" s="6">
        <f>P31/P33</f>
        <v>0.9453723072205369</v>
      </c>
      <c r="R31" s="3">
        <f>SUM(R11:R30)</f>
        <v>76251</v>
      </c>
      <c r="S31" s="6">
        <f>R31/R33</f>
        <v>0.9459365579525859</v>
      </c>
      <c r="T31" s="25">
        <f>P31/R31-1</f>
        <v>0.13206384178568142</v>
      </c>
      <c r="U31" s="50"/>
    </row>
    <row r="32" spans="1:21" ht="14.25" customHeight="1">
      <c r="A32" s="129" t="s">
        <v>12</v>
      </c>
      <c r="B32" s="130"/>
      <c r="C32" s="3">
        <f>C33-SUM(C11:C30)</f>
        <v>1844</v>
      </c>
      <c r="D32" s="6">
        <f>C32/C33</f>
        <v>0.05120373198567184</v>
      </c>
      <c r="E32" s="3">
        <f>E33-SUM(E11:E30)</f>
        <v>1761</v>
      </c>
      <c r="F32" s="6">
        <f>E32/E33</f>
        <v>0.05165283195963981</v>
      </c>
      <c r="G32" s="25">
        <f>C32/E32-1</f>
        <v>0.04713231118682559</v>
      </c>
      <c r="H32" s="25"/>
      <c r="I32" s="3">
        <f>I33-SUM(I11:I30)</f>
        <v>1559</v>
      </c>
      <c r="J32" s="26">
        <f>C32/I32-1</f>
        <v>0.18280949326491336</v>
      </c>
      <c r="K32" s="27"/>
      <c r="N32" s="129" t="s">
        <v>12</v>
      </c>
      <c r="O32" s="130"/>
      <c r="P32" s="3">
        <f>P33-SUM(P11:P30)</f>
        <v>4988</v>
      </c>
      <c r="Q32" s="6">
        <f>P32/P33</f>
        <v>0.05462769277946314</v>
      </c>
      <c r="R32" s="3">
        <f>R33-SUM(R11:R30)</f>
        <v>4358</v>
      </c>
      <c r="S32" s="6">
        <f>R32/R33</f>
        <v>0.05406344204741406</v>
      </c>
      <c r="T32" s="25">
        <f>P32/R32-1</f>
        <v>0.1445617255621845</v>
      </c>
      <c r="U32" s="51"/>
    </row>
    <row r="33" spans="1:21" ht="14.25" customHeight="1">
      <c r="A33" s="125" t="s">
        <v>38</v>
      </c>
      <c r="B33" s="126"/>
      <c r="C33" s="47">
        <v>36013</v>
      </c>
      <c r="D33" s="28">
        <v>1</v>
      </c>
      <c r="E33" s="47">
        <v>34093</v>
      </c>
      <c r="F33" s="28">
        <v>0.9995013639163463</v>
      </c>
      <c r="G33" s="29">
        <v>0.05631654591851709</v>
      </c>
      <c r="H33" s="29"/>
      <c r="I33" s="47">
        <v>27208</v>
      </c>
      <c r="J33" s="105">
        <v>0.32361805351367234</v>
      </c>
      <c r="K33" s="30"/>
      <c r="L33" s="14"/>
      <c r="M33" s="14"/>
      <c r="N33" s="125" t="s">
        <v>38</v>
      </c>
      <c r="O33" s="126"/>
      <c r="P33" s="47">
        <v>91309</v>
      </c>
      <c r="Q33" s="28">
        <v>1</v>
      </c>
      <c r="R33" s="47">
        <v>80609</v>
      </c>
      <c r="S33" s="28">
        <v>1</v>
      </c>
      <c r="T33" s="52">
        <v>0.13273952040094783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37" t="s">
        <v>122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4"/>
      <c r="M39" s="31"/>
      <c r="N39" s="137" t="s">
        <v>99</v>
      </c>
      <c r="O39" s="137"/>
      <c r="P39" s="137"/>
      <c r="Q39" s="137"/>
      <c r="R39" s="137"/>
      <c r="S39" s="137"/>
      <c r="T39" s="137"/>
      <c r="U39" s="137"/>
    </row>
    <row r="40" spans="1:21" ht="15">
      <c r="A40" s="138" t="s">
        <v>123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4"/>
      <c r="M40" s="31"/>
      <c r="N40" s="138" t="s">
        <v>100</v>
      </c>
      <c r="O40" s="138"/>
      <c r="P40" s="138"/>
      <c r="Q40" s="138"/>
      <c r="R40" s="138"/>
      <c r="S40" s="138"/>
      <c r="T40" s="138"/>
      <c r="U40" s="138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41" t="s">
        <v>0</v>
      </c>
      <c r="B42" s="141" t="s">
        <v>52</v>
      </c>
      <c r="C42" s="143" t="s">
        <v>110</v>
      </c>
      <c r="D42" s="144"/>
      <c r="E42" s="144"/>
      <c r="F42" s="144"/>
      <c r="G42" s="144"/>
      <c r="H42" s="145"/>
      <c r="I42" s="143" t="s">
        <v>93</v>
      </c>
      <c r="J42" s="144"/>
      <c r="K42" s="145"/>
      <c r="L42" s="14"/>
      <c r="M42" s="14"/>
      <c r="N42" s="141" t="s">
        <v>0</v>
      </c>
      <c r="O42" s="141" t="s">
        <v>52</v>
      </c>
      <c r="P42" s="143" t="s">
        <v>111</v>
      </c>
      <c r="Q42" s="144"/>
      <c r="R42" s="144"/>
      <c r="S42" s="144"/>
      <c r="T42" s="144"/>
      <c r="U42" s="145"/>
    </row>
    <row r="43" spans="1:21" ht="15">
      <c r="A43" s="142"/>
      <c r="B43" s="142"/>
      <c r="C43" s="171" t="s">
        <v>112</v>
      </c>
      <c r="D43" s="172"/>
      <c r="E43" s="172"/>
      <c r="F43" s="172"/>
      <c r="G43" s="172"/>
      <c r="H43" s="173"/>
      <c r="I43" s="150" t="s">
        <v>94</v>
      </c>
      <c r="J43" s="151"/>
      <c r="K43" s="152"/>
      <c r="L43" s="14"/>
      <c r="M43" s="14"/>
      <c r="N43" s="142"/>
      <c r="O43" s="142"/>
      <c r="P43" s="150" t="s">
        <v>113</v>
      </c>
      <c r="Q43" s="151"/>
      <c r="R43" s="151"/>
      <c r="S43" s="151"/>
      <c r="T43" s="151"/>
      <c r="U43" s="152"/>
    </row>
    <row r="44" spans="1:21" ht="15" customHeight="1">
      <c r="A44" s="142"/>
      <c r="B44" s="142"/>
      <c r="C44" s="146">
        <v>2018</v>
      </c>
      <c r="D44" s="147"/>
      <c r="E44" s="156">
        <v>2017</v>
      </c>
      <c r="F44" s="147"/>
      <c r="G44" s="131" t="s">
        <v>5</v>
      </c>
      <c r="H44" s="127" t="s">
        <v>61</v>
      </c>
      <c r="I44" s="161">
        <v>2018</v>
      </c>
      <c r="J44" s="128" t="s">
        <v>114</v>
      </c>
      <c r="K44" s="127" t="s">
        <v>118</v>
      </c>
      <c r="L44" s="14"/>
      <c r="M44" s="14"/>
      <c r="N44" s="142"/>
      <c r="O44" s="142"/>
      <c r="P44" s="146">
        <v>2018</v>
      </c>
      <c r="Q44" s="147"/>
      <c r="R44" s="146">
        <v>2017</v>
      </c>
      <c r="S44" s="147"/>
      <c r="T44" s="131" t="s">
        <v>5</v>
      </c>
      <c r="U44" s="139" t="s">
        <v>68</v>
      </c>
    </row>
    <row r="45" spans="1:21" ht="15" customHeight="1">
      <c r="A45" s="135" t="s">
        <v>6</v>
      </c>
      <c r="B45" s="135" t="s">
        <v>52</v>
      </c>
      <c r="C45" s="148"/>
      <c r="D45" s="149"/>
      <c r="E45" s="157"/>
      <c r="F45" s="149"/>
      <c r="G45" s="132"/>
      <c r="H45" s="128"/>
      <c r="I45" s="161"/>
      <c r="J45" s="128"/>
      <c r="K45" s="128"/>
      <c r="L45" s="14"/>
      <c r="M45" s="14"/>
      <c r="N45" s="135" t="s">
        <v>6</v>
      </c>
      <c r="O45" s="135" t="s">
        <v>52</v>
      </c>
      <c r="P45" s="148"/>
      <c r="Q45" s="149"/>
      <c r="R45" s="148"/>
      <c r="S45" s="149"/>
      <c r="T45" s="132"/>
      <c r="U45" s="140"/>
    </row>
    <row r="46" spans="1:21" ht="15" customHeight="1">
      <c r="A46" s="135"/>
      <c r="B46" s="135"/>
      <c r="C46" s="113" t="s">
        <v>8</v>
      </c>
      <c r="D46" s="17" t="s">
        <v>2</v>
      </c>
      <c r="E46" s="113" t="s">
        <v>8</v>
      </c>
      <c r="F46" s="17" t="s">
        <v>2</v>
      </c>
      <c r="G46" s="133" t="s">
        <v>9</v>
      </c>
      <c r="H46" s="133" t="s">
        <v>62</v>
      </c>
      <c r="I46" s="18" t="s">
        <v>8</v>
      </c>
      <c r="J46" s="162" t="s">
        <v>115</v>
      </c>
      <c r="K46" s="162" t="s">
        <v>119</v>
      </c>
      <c r="L46" s="14"/>
      <c r="M46" s="14"/>
      <c r="N46" s="135"/>
      <c r="O46" s="135"/>
      <c r="P46" s="113" t="s">
        <v>8</v>
      </c>
      <c r="Q46" s="17" t="s">
        <v>2</v>
      </c>
      <c r="R46" s="113" t="s">
        <v>8</v>
      </c>
      <c r="S46" s="17" t="s">
        <v>2</v>
      </c>
      <c r="T46" s="133" t="s">
        <v>9</v>
      </c>
      <c r="U46" s="123" t="s">
        <v>69</v>
      </c>
    </row>
    <row r="47" spans="1:21" ht="15" customHeight="1">
      <c r="A47" s="136"/>
      <c r="B47" s="136"/>
      <c r="C47" s="117" t="s">
        <v>10</v>
      </c>
      <c r="D47" s="98" t="s">
        <v>11</v>
      </c>
      <c r="E47" s="117" t="s">
        <v>10</v>
      </c>
      <c r="F47" s="98" t="s">
        <v>11</v>
      </c>
      <c r="G47" s="164"/>
      <c r="H47" s="164"/>
      <c r="I47" s="117" t="s">
        <v>10</v>
      </c>
      <c r="J47" s="163"/>
      <c r="K47" s="163"/>
      <c r="L47" s="14"/>
      <c r="M47" s="14"/>
      <c r="N47" s="136"/>
      <c r="O47" s="136"/>
      <c r="P47" s="117" t="s">
        <v>10</v>
      </c>
      <c r="Q47" s="98" t="s">
        <v>11</v>
      </c>
      <c r="R47" s="117" t="s">
        <v>10</v>
      </c>
      <c r="S47" s="98" t="s">
        <v>11</v>
      </c>
      <c r="T47" s="134"/>
      <c r="U47" s="124"/>
    </row>
    <row r="48" spans="1:21" ht="15">
      <c r="A48" s="73">
        <v>1</v>
      </c>
      <c r="B48" s="80" t="s">
        <v>39</v>
      </c>
      <c r="C48" s="41">
        <v>1435</v>
      </c>
      <c r="D48" s="74">
        <v>0.0398467220170494</v>
      </c>
      <c r="E48" s="41">
        <v>1597</v>
      </c>
      <c r="F48" s="74">
        <v>0.04684246032909981</v>
      </c>
      <c r="G48" s="32">
        <v>-0.10144020037570445</v>
      </c>
      <c r="H48" s="42">
        <v>0</v>
      </c>
      <c r="I48" s="41">
        <v>1345</v>
      </c>
      <c r="J48" s="33">
        <v>0.06691449814126393</v>
      </c>
      <c r="K48" s="20">
        <v>0</v>
      </c>
      <c r="L48" s="14"/>
      <c r="M48" s="14"/>
      <c r="N48" s="73">
        <v>1</v>
      </c>
      <c r="O48" s="80" t="s">
        <v>39</v>
      </c>
      <c r="P48" s="41">
        <v>4353</v>
      </c>
      <c r="Q48" s="74">
        <v>0.04767328521832459</v>
      </c>
      <c r="R48" s="41">
        <v>3859</v>
      </c>
      <c r="S48" s="74">
        <v>0.04787306628292126</v>
      </c>
      <c r="T48" s="77">
        <v>0.12801243845555854</v>
      </c>
      <c r="U48" s="20">
        <v>0</v>
      </c>
    </row>
    <row r="49" spans="1:21" ht="15">
      <c r="A49" s="104">
        <v>2</v>
      </c>
      <c r="B49" s="81" t="s">
        <v>44</v>
      </c>
      <c r="C49" s="43">
        <v>1254</v>
      </c>
      <c r="D49" s="71">
        <v>0.034820759170299614</v>
      </c>
      <c r="E49" s="43">
        <v>1498</v>
      </c>
      <c r="F49" s="71">
        <v>0.043938638430176286</v>
      </c>
      <c r="G49" s="34">
        <v>-0.16288384512683574</v>
      </c>
      <c r="H49" s="44">
        <v>0</v>
      </c>
      <c r="I49" s="43">
        <v>1050</v>
      </c>
      <c r="J49" s="35">
        <v>0.1942857142857144</v>
      </c>
      <c r="K49" s="22">
        <v>0</v>
      </c>
      <c r="L49" s="14"/>
      <c r="M49" s="14"/>
      <c r="N49" s="104">
        <v>2</v>
      </c>
      <c r="O49" s="81" t="s">
        <v>42</v>
      </c>
      <c r="P49" s="43">
        <v>3407</v>
      </c>
      <c r="Q49" s="71">
        <v>0.037312860725667786</v>
      </c>
      <c r="R49" s="43">
        <v>3274</v>
      </c>
      <c r="S49" s="71">
        <v>0.04061581213015916</v>
      </c>
      <c r="T49" s="78">
        <v>0.04062309102015882</v>
      </c>
      <c r="U49" s="22">
        <v>0</v>
      </c>
    </row>
    <row r="50" spans="1:21" ht="15">
      <c r="A50" s="104">
        <v>3</v>
      </c>
      <c r="B50" s="81" t="s">
        <v>42</v>
      </c>
      <c r="C50" s="43">
        <v>1173</v>
      </c>
      <c r="D50" s="71">
        <v>0.03257157137700275</v>
      </c>
      <c r="E50" s="43">
        <v>1235</v>
      </c>
      <c r="F50" s="71">
        <v>0.036224444900712756</v>
      </c>
      <c r="G50" s="34">
        <v>-0.050202429149797556</v>
      </c>
      <c r="H50" s="44">
        <v>0</v>
      </c>
      <c r="I50" s="43">
        <v>919</v>
      </c>
      <c r="J50" s="35">
        <v>0.27638737758433085</v>
      </c>
      <c r="K50" s="22">
        <v>0</v>
      </c>
      <c r="L50" s="14"/>
      <c r="M50" s="14"/>
      <c r="N50" s="104">
        <v>3</v>
      </c>
      <c r="O50" s="81" t="s">
        <v>44</v>
      </c>
      <c r="P50" s="43">
        <v>3131</v>
      </c>
      <c r="Q50" s="71">
        <v>0.03429015759673198</v>
      </c>
      <c r="R50" s="43">
        <v>2761</v>
      </c>
      <c r="S50" s="71">
        <v>0.03425175848850625</v>
      </c>
      <c r="T50" s="78">
        <v>0.13400941687794288</v>
      </c>
      <c r="U50" s="22">
        <v>0</v>
      </c>
    </row>
    <row r="51" spans="1:21" ht="15">
      <c r="A51" s="104">
        <v>4</v>
      </c>
      <c r="B51" s="81" t="s">
        <v>47</v>
      </c>
      <c r="C51" s="43">
        <v>1140</v>
      </c>
      <c r="D51" s="71">
        <v>0.031655235609363286</v>
      </c>
      <c r="E51" s="43">
        <v>557</v>
      </c>
      <c r="F51" s="71">
        <v>0.01633766462323644</v>
      </c>
      <c r="G51" s="34">
        <v>1.0466786355475763</v>
      </c>
      <c r="H51" s="44">
        <v>10</v>
      </c>
      <c r="I51" s="43">
        <v>423</v>
      </c>
      <c r="J51" s="35">
        <v>1.6950354609929077</v>
      </c>
      <c r="K51" s="22">
        <v>8</v>
      </c>
      <c r="L51" s="14"/>
      <c r="M51" s="14"/>
      <c r="N51" s="104">
        <v>4</v>
      </c>
      <c r="O51" s="81" t="s">
        <v>40</v>
      </c>
      <c r="P51" s="43">
        <v>2724</v>
      </c>
      <c r="Q51" s="71">
        <v>0.029832765663844747</v>
      </c>
      <c r="R51" s="43">
        <v>2356</v>
      </c>
      <c r="S51" s="71">
        <v>0.029227505613517103</v>
      </c>
      <c r="T51" s="78">
        <v>0.15619694397283523</v>
      </c>
      <c r="U51" s="22">
        <v>0</v>
      </c>
    </row>
    <row r="52" spans="1:21" ht="15">
      <c r="A52" s="104">
        <v>5</v>
      </c>
      <c r="B52" s="82" t="s">
        <v>40</v>
      </c>
      <c r="C52" s="45">
        <v>1079</v>
      </c>
      <c r="D52" s="76">
        <v>0.029961402826757005</v>
      </c>
      <c r="E52" s="45">
        <v>1057</v>
      </c>
      <c r="F52" s="76">
        <v>0.031003431789516908</v>
      </c>
      <c r="G52" s="36">
        <v>0.02081362346263016</v>
      </c>
      <c r="H52" s="46">
        <v>-1</v>
      </c>
      <c r="I52" s="45">
        <v>907</v>
      </c>
      <c r="J52" s="37">
        <v>0.18963616317530319</v>
      </c>
      <c r="K52" s="24">
        <v>-1</v>
      </c>
      <c r="L52" s="14"/>
      <c r="M52" s="14"/>
      <c r="N52" s="104">
        <v>5</v>
      </c>
      <c r="O52" s="82" t="s">
        <v>41</v>
      </c>
      <c r="P52" s="45">
        <v>2536</v>
      </c>
      <c r="Q52" s="76">
        <v>0.0277738229528305</v>
      </c>
      <c r="R52" s="45">
        <v>2154</v>
      </c>
      <c r="S52" s="76">
        <v>0.026721581957349676</v>
      </c>
      <c r="T52" s="79">
        <v>0.17734447539461473</v>
      </c>
      <c r="U52" s="24">
        <v>0</v>
      </c>
    </row>
    <row r="53" spans="1:21" ht="15">
      <c r="A53" s="38">
        <v>6</v>
      </c>
      <c r="B53" s="80" t="s">
        <v>41</v>
      </c>
      <c r="C53" s="41">
        <v>1025</v>
      </c>
      <c r="D53" s="74">
        <v>0.02846194429789243</v>
      </c>
      <c r="E53" s="41">
        <v>808</v>
      </c>
      <c r="F53" s="74">
        <v>0.023699879740709237</v>
      </c>
      <c r="G53" s="32">
        <v>0.26856435643564347</v>
      </c>
      <c r="H53" s="42">
        <v>0</v>
      </c>
      <c r="I53" s="41">
        <v>650</v>
      </c>
      <c r="J53" s="33">
        <v>0.5769230769230769</v>
      </c>
      <c r="K53" s="20">
        <v>-1</v>
      </c>
      <c r="L53" s="14"/>
      <c r="M53" s="14"/>
      <c r="N53" s="38">
        <v>6</v>
      </c>
      <c r="O53" s="80" t="s">
        <v>46</v>
      </c>
      <c r="P53" s="41">
        <v>1885</v>
      </c>
      <c r="Q53" s="74">
        <v>0.020644186224797117</v>
      </c>
      <c r="R53" s="41">
        <v>1490</v>
      </c>
      <c r="S53" s="74">
        <v>0.018484288354898338</v>
      </c>
      <c r="T53" s="77">
        <v>0.2651006711409396</v>
      </c>
      <c r="U53" s="20">
        <v>5</v>
      </c>
    </row>
    <row r="54" spans="1:21" ht="15">
      <c r="A54" s="104">
        <v>7</v>
      </c>
      <c r="B54" s="81" t="s">
        <v>57</v>
      </c>
      <c r="C54" s="43">
        <v>859</v>
      </c>
      <c r="D54" s="71">
        <v>0.02385249770916058</v>
      </c>
      <c r="E54" s="43">
        <v>876</v>
      </c>
      <c r="F54" s="71">
        <v>0.02569442407532338</v>
      </c>
      <c r="G54" s="34">
        <v>-0.019406392694063967</v>
      </c>
      <c r="H54" s="44">
        <v>-2</v>
      </c>
      <c r="I54" s="43">
        <v>486</v>
      </c>
      <c r="J54" s="35">
        <v>0.7674897119341564</v>
      </c>
      <c r="K54" s="22">
        <v>3</v>
      </c>
      <c r="L54" s="14"/>
      <c r="M54" s="14"/>
      <c r="N54" s="104">
        <v>7</v>
      </c>
      <c r="O54" s="81" t="s">
        <v>47</v>
      </c>
      <c r="P54" s="43">
        <v>1875</v>
      </c>
      <c r="Q54" s="71">
        <v>0.020534667995487848</v>
      </c>
      <c r="R54" s="43">
        <v>1474</v>
      </c>
      <c r="S54" s="71">
        <v>0.01828579935242963</v>
      </c>
      <c r="T54" s="78">
        <v>0.2720488466757123</v>
      </c>
      <c r="U54" s="22">
        <v>6</v>
      </c>
    </row>
    <row r="55" spans="1:21" ht="15">
      <c r="A55" s="104">
        <v>8</v>
      </c>
      <c r="B55" s="81" t="s">
        <v>46</v>
      </c>
      <c r="C55" s="43">
        <v>753</v>
      </c>
      <c r="D55" s="71">
        <v>0.020909116152500486</v>
      </c>
      <c r="E55" s="43">
        <v>565</v>
      </c>
      <c r="F55" s="71">
        <v>0.01657231689789693</v>
      </c>
      <c r="G55" s="34">
        <v>0.33274336283185835</v>
      </c>
      <c r="H55" s="44">
        <v>5</v>
      </c>
      <c r="I55" s="43">
        <v>425</v>
      </c>
      <c r="J55" s="35">
        <v>0.7717647058823529</v>
      </c>
      <c r="K55" s="22">
        <v>3</v>
      </c>
      <c r="L55" s="14"/>
      <c r="M55" s="14"/>
      <c r="N55" s="104">
        <v>8</v>
      </c>
      <c r="O55" s="81" t="s">
        <v>43</v>
      </c>
      <c r="P55" s="43">
        <v>1811</v>
      </c>
      <c r="Q55" s="71">
        <v>0.01983375132790853</v>
      </c>
      <c r="R55" s="43">
        <v>1725</v>
      </c>
      <c r="S55" s="71">
        <v>0.02139959557865747</v>
      </c>
      <c r="T55" s="78">
        <v>0.04985507246376808</v>
      </c>
      <c r="U55" s="22">
        <v>-1</v>
      </c>
    </row>
    <row r="56" spans="1:21" ht="15">
      <c r="A56" s="104">
        <v>9</v>
      </c>
      <c r="B56" s="81" t="s">
        <v>48</v>
      </c>
      <c r="C56" s="43">
        <v>648</v>
      </c>
      <c r="D56" s="71">
        <v>0.01799350234637492</v>
      </c>
      <c r="E56" s="43">
        <v>786</v>
      </c>
      <c r="F56" s="71">
        <v>0.023054585985392895</v>
      </c>
      <c r="G56" s="34">
        <v>-0.17557251908396942</v>
      </c>
      <c r="H56" s="44">
        <v>-2</v>
      </c>
      <c r="I56" s="43">
        <v>548</v>
      </c>
      <c r="J56" s="35">
        <v>0.18248175182481763</v>
      </c>
      <c r="K56" s="22">
        <v>-1</v>
      </c>
      <c r="L56" s="14"/>
      <c r="M56" s="14"/>
      <c r="N56" s="104">
        <v>9</v>
      </c>
      <c r="O56" s="81" t="s">
        <v>57</v>
      </c>
      <c r="P56" s="43">
        <v>1796</v>
      </c>
      <c r="Q56" s="71">
        <v>0.019669473983944627</v>
      </c>
      <c r="R56" s="43">
        <v>1565</v>
      </c>
      <c r="S56" s="71">
        <v>0.0194147055539704</v>
      </c>
      <c r="T56" s="78">
        <v>0.14760383386581477</v>
      </c>
      <c r="U56" s="22">
        <v>0</v>
      </c>
    </row>
    <row r="57" spans="1:21" ht="15">
      <c r="A57" s="103">
        <v>10</v>
      </c>
      <c r="B57" s="82" t="s">
        <v>55</v>
      </c>
      <c r="C57" s="45">
        <v>642</v>
      </c>
      <c r="D57" s="76">
        <v>0.017826895843167746</v>
      </c>
      <c r="E57" s="45">
        <v>621</v>
      </c>
      <c r="F57" s="76">
        <v>0.01821488282052034</v>
      </c>
      <c r="G57" s="36">
        <v>0.033816425120772875</v>
      </c>
      <c r="H57" s="46">
        <v>1</v>
      </c>
      <c r="I57" s="45">
        <v>551</v>
      </c>
      <c r="J57" s="37">
        <v>0.16515426497277685</v>
      </c>
      <c r="K57" s="24">
        <v>-3</v>
      </c>
      <c r="L57" s="14"/>
      <c r="M57" s="14"/>
      <c r="N57" s="103">
        <v>10</v>
      </c>
      <c r="O57" s="82" t="s">
        <v>55</v>
      </c>
      <c r="P57" s="45">
        <v>1780</v>
      </c>
      <c r="Q57" s="76">
        <v>0.019494244817049797</v>
      </c>
      <c r="R57" s="45">
        <v>1644</v>
      </c>
      <c r="S57" s="76">
        <v>0.02039474500365964</v>
      </c>
      <c r="T57" s="79">
        <v>0.08272506082725051</v>
      </c>
      <c r="U57" s="24">
        <v>-2</v>
      </c>
    </row>
    <row r="58" spans="1:21" ht="15">
      <c r="A58" s="38">
        <v>11</v>
      </c>
      <c r="B58" s="80" t="s">
        <v>54</v>
      </c>
      <c r="C58" s="41">
        <v>614</v>
      </c>
      <c r="D58" s="74">
        <v>0.01704939882820093</v>
      </c>
      <c r="E58" s="41">
        <v>588</v>
      </c>
      <c r="F58" s="74">
        <v>0.01724694218754583</v>
      </c>
      <c r="G58" s="32">
        <v>0.04421768707482987</v>
      </c>
      <c r="H58" s="42">
        <v>1</v>
      </c>
      <c r="I58" s="41">
        <v>536</v>
      </c>
      <c r="J58" s="33">
        <v>0.1455223880597014</v>
      </c>
      <c r="K58" s="20">
        <v>-2</v>
      </c>
      <c r="L58" s="14"/>
      <c r="M58" s="14"/>
      <c r="N58" s="38">
        <v>11</v>
      </c>
      <c r="O58" s="80" t="s">
        <v>48</v>
      </c>
      <c r="P58" s="41">
        <v>1706</v>
      </c>
      <c r="Q58" s="74">
        <v>0.01868380992016121</v>
      </c>
      <c r="R58" s="41">
        <v>1931</v>
      </c>
      <c r="S58" s="74">
        <v>0.02395514148544207</v>
      </c>
      <c r="T58" s="77">
        <v>-0.1165199378560331</v>
      </c>
      <c r="U58" s="20">
        <v>-5</v>
      </c>
    </row>
    <row r="59" spans="1:21" ht="15">
      <c r="A59" s="104">
        <v>12</v>
      </c>
      <c r="B59" s="81" t="s">
        <v>43</v>
      </c>
      <c r="C59" s="43">
        <v>613</v>
      </c>
      <c r="D59" s="71">
        <v>0.0170216310776664</v>
      </c>
      <c r="E59" s="43">
        <v>689</v>
      </c>
      <c r="F59" s="71">
        <v>0.020209427155134484</v>
      </c>
      <c r="G59" s="34">
        <v>-0.11030478955007261</v>
      </c>
      <c r="H59" s="44">
        <v>-2</v>
      </c>
      <c r="I59" s="43">
        <v>594</v>
      </c>
      <c r="J59" s="35">
        <v>0.03198653198653201</v>
      </c>
      <c r="K59" s="22">
        <v>-6</v>
      </c>
      <c r="L59" s="14"/>
      <c r="M59" s="14"/>
      <c r="N59" s="104"/>
      <c r="O59" s="81" t="s">
        <v>54</v>
      </c>
      <c r="P59" s="43">
        <v>1706</v>
      </c>
      <c r="Q59" s="71">
        <v>0.01868380992016121</v>
      </c>
      <c r="R59" s="43">
        <v>1519</v>
      </c>
      <c r="S59" s="71">
        <v>0.018844049671872868</v>
      </c>
      <c r="T59" s="78">
        <v>0.1231073074391047</v>
      </c>
      <c r="U59" s="22">
        <v>-1</v>
      </c>
    </row>
    <row r="60" spans="1:21" ht="15">
      <c r="A60" s="104">
        <v>13</v>
      </c>
      <c r="B60" s="81" t="s">
        <v>84</v>
      </c>
      <c r="C60" s="43">
        <v>538</v>
      </c>
      <c r="D60" s="71">
        <v>0.014939049787576708</v>
      </c>
      <c r="E60" s="43">
        <v>781</v>
      </c>
      <c r="F60" s="71">
        <v>0.02290792831373009</v>
      </c>
      <c r="G60" s="34">
        <v>-0.31113956466069137</v>
      </c>
      <c r="H60" s="44">
        <v>-5</v>
      </c>
      <c r="I60" s="43">
        <v>299</v>
      </c>
      <c r="J60" s="35">
        <v>0.7993311036789297</v>
      </c>
      <c r="K60" s="22">
        <v>7</v>
      </c>
      <c r="L60" s="14"/>
      <c r="M60" s="14"/>
      <c r="N60" s="104">
        <v>13</v>
      </c>
      <c r="O60" s="81" t="s">
        <v>73</v>
      </c>
      <c r="P60" s="43">
        <v>1181</v>
      </c>
      <c r="Q60" s="71">
        <v>0.012934102881424613</v>
      </c>
      <c r="R60" s="43">
        <v>892</v>
      </c>
      <c r="S60" s="71">
        <v>0.011065761887630414</v>
      </c>
      <c r="T60" s="78">
        <v>0.32399103139013463</v>
      </c>
      <c r="U60" s="22">
        <v>12</v>
      </c>
    </row>
    <row r="61" spans="1:21" ht="15">
      <c r="A61" s="104">
        <v>14</v>
      </c>
      <c r="B61" s="81" t="s">
        <v>45</v>
      </c>
      <c r="C61" s="43">
        <v>515</v>
      </c>
      <c r="D61" s="71">
        <v>0.014300391525282537</v>
      </c>
      <c r="E61" s="43">
        <v>415</v>
      </c>
      <c r="F61" s="71">
        <v>0.012172586748012788</v>
      </c>
      <c r="G61" s="34">
        <v>0.24096385542168686</v>
      </c>
      <c r="H61" s="44">
        <v>5</v>
      </c>
      <c r="I61" s="43">
        <v>328</v>
      </c>
      <c r="J61" s="35">
        <v>0.5701219512195121</v>
      </c>
      <c r="K61" s="22">
        <v>4</v>
      </c>
      <c r="L61" s="14"/>
      <c r="M61" s="14"/>
      <c r="N61" s="104">
        <v>14</v>
      </c>
      <c r="O61" s="81" t="s">
        <v>83</v>
      </c>
      <c r="P61" s="43">
        <v>1162</v>
      </c>
      <c r="Q61" s="71">
        <v>0.012726018245737002</v>
      </c>
      <c r="R61" s="43">
        <v>1174</v>
      </c>
      <c r="S61" s="71">
        <v>0.014564130556141374</v>
      </c>
      <c r="T61" s="78">
        <v>-0.010221465076660996</v>
      </c>
      <c r="U61" s="22">
        <v>0</v>
      </c>
    </row>
    <row r="62" spans="1:21" ht="15">
      <c r="A62" s="103">
        <v>15</v>
      </c>
      <c r="B62" s="82" t="s">
        <v>124</v>
      </c>
      <c r="C62" s="45">
        <v>499</v>
      </c>
      <c r="D62" s="76">
        <v>0.01385610751673007</v>
      </c>
      <c r="E62" s="45">
        <v>143</v>
      </c>
      <c r="F62" s="76">
        <v>0.004194409409556214</v>
      </c>
      <c r="G62" s="36">
        <v>2.4895104895104896</v>
      </c>
      <c r="H62" s="46">
        <v>50</v>
      </c>
      <c r="I62" s="45">
        <v>142</v>
      </c>
      <c r="J62" s="37">
        <v>2.5140845070422535</v>
      </c>
      <c r="K62" s="24">
        <v>40</v>
      </c>
      <c r="L62" s="14"/>
      <c r="M62" s="14"/>
      <c r="N62" s="103">
        <v>15</v>
      </c>
      <c r="O62" s="82" t="s">
        <v>45</v>
      </c>
      <c r="P62" s="45">
        <v>1161</v>
      </c>
      <c r="Q62" s="76">
        <v>0.012715066422806075</v>
      </c>
      <c r="R62" s="45">
        <v>1066</v>
      </c>
      <c r="S62" s="76">
        <v>0.013224329789477601</v>
      </c>
      <c r="T62" s="79">
        <v>0.0891181988742964</v>
      </c>
      <c r="U62" s="24">
        <v>2</v>
      </c>
    </row>
    <row r="63" spans="1:21" ht="15">
      <c r="A63" s="38">
        <v>16</v>
      </c>
      <c r="B63" s="80" t="s">
        <v>125</v>
      </c>
      <c r="C63" s="41">
        <v>469</v>
      </c>
      <c r="D63" s="74">
        <v>0.013023075000694193</v>
      </c>
      <c r="E63" s="41">
        <v>144</v>
      </c>
      <c r="F63" s="74">
        <v>0.0042237409438887746</v>
      </c>
      <c r="G63" s="32">
        <v>2.2569444444444446</v>
      </c>
      <c r="H63" s="42">
        <v>47</v>
      </c>
      <c r="I63" s="41">
        <v>214</v>
      </c>
      <c r="J63" s="33">
        <v>1.1915887850467288</v>
      </c>
      <c r="K63" s="20">
        <v>18</v>
      </c>
      <c r="L63" s="14"/>
      <c r="M63" s="14"/>
      <c r="N63" s="38">
        <v>16</v>
      </c>
      <c r="O63" s="80" t="s">
        <v>88</v>
      </c>
      <c r="P63" s="41">
        <v>1113</v>
      </c>
      <c r="Q63" s="74">
        <v>0.012189378922121586</v>
      </c>
      <c r="R63" s="41">
        <v>906</v>
      </c>
      <c r="S63" s="74">
        <v>0.011239439764790532</v>
      </c>
      <c r="T63" s="77">
        <v>0.22847682119205293</v>
      </c>
      <c r="U63" s="20">
        <v>8</v>
      </c>
    </row>
    <row r="64" spans="1:21" ht="15">
      <c r="A64" s="104">
        <v>17</v>
      </c>
      <c r="B64" s="81" t="s">
        <v>83</v>
      </c>
      <c r="C64" s="43">
        <v>445</v>
      </c>
      <c r="D64" s="71">
        <v>0.012356648987865494</v>
      </c>
      <c r="E64" s="43">
        <v>427</v>
      </c>
      <c r="F64" s="71">
        <v>0.01252456516000352</v>
      </c>
      <c r="G64" s="34">
        <v>0.042154566744730726</v>
      </c>
      <c r="H64" s="44">
        <v>1</v>
      </c>
      <c r="I64" s="43">
        <v>412</v>
      </c>
      <c r="J64" s="35">
        <v>0.08009708737864085</v>
      </c>
      <c r="K64" s="22">
        <v>-3</v>
      </c>
      <c r="L64" s="14"/>
      <c r="M64" s="14"/>
      <c r="N64" s="104">
        <v>17</v>
      </c>
      <c r="O64" s="81" t="s">
        <v>98</v>
      </c>
      <c r="P64" s="43">
        <v>1091</v>
      </c>
      <c r="Q64" s="71">
        <v>0.011948438817641197</v>
      </c>
      <c r="R64" s="43">
        <v>986</v>
      </c>
      <c r="S64" s="71">
        <v>0.012231884777134067</v>
      </c>
      <c r="T64" s="78">
        <v>0.10649087221095344</v>
      </c>
      <c r="U64" s="22">
        <v>3</v>
      </c>
    </row>
    <row r="65" spans="1:21" ht="15">
      <c r="A65" s="104">
        <v>18</v>
      </c>
      <c r="B65" s="81" t="s">
        <v>88</v>
      </c>
      <c r="C65" s="43">
        <v>441</v>
      </c>
      <c r="D65" s="71">
        <v>0.012245577985727377</v>
      </c>
      <c r="E65" s="43">
        <v>356</v>
      </c>
      <c r="F65" s="71">
        <v>0.010442026222391694</v>
      </c>
      <c r="G65" s="34">
        <v>0.2387640449438202</v>
      </c>
      <c r="H65" s="44">
        <v>6</v>
      </c>
      <c r="I65" s="43">
        <v>378</v>
      </c>
      <c r="J65" s="35">
        <v>0.16666666666666674</v>
      </c>
      <c r="K65" s="22">
        <v>-3</v>
      </c>
      <c r="L65" s="14"/>
      <c r="M65" s="14"/>
      <c r="N65" s="104">
        <v>18</v>
      </c>
      <c r="O65" s="81" t="s">
        <v>84</v>
      </c>
      <c r="P65" s="43">
        <v>1087</v>
      </c>
      <c r="Q65" s="71">
        <v>0.011904631525917489</v>
      </c>
      <c r="R65" s="43">
        <v>1476</v>
      </c>
      <c r="S65" s="71">
        <v>0.01831061047773822</v>
      </c>
      <c r="T65" s="78">
        <v>-0.263550135501355</v>
      </c>
      <c r="U65" s="22">
        <v>-6</v>
      </c>
    </row>
    <row r="66" spans="1:21" ht="15">
      <c r="A66" s="104">
        <v>19</v>
      </c>
      <c r="B66" s="81" t="s">
        <v>98</v>
      </c>
      <c r="C66" s="43">
        <v>440</v>
      </c>
      <c r="D66" s="71">
        <v>0.012217810235192847</v>
      </c>
      <c r="E66" s="43">
        <v>400</v>
      </c>
      <c r="F66" s="71">
        <v>0.011732613733024375</v>
      </c>
      <c r="G66" s="34">
        <v>0.10000000000000009</v>
      </c>
      <c r="H66" s="44">
        <v>1</v>
      </c>
      <c r="I66" s="43">
        <v>341</v>
      </c>
      <c r="J66" s="35">
        <v>0.29032258064516125</v>
      </c>
      <c r="K66" s="22">
        <v>-3</v>
      </c>
      <c r="N66" s="104">
        <v>19</v>
      </c>
      <c r="O66" s="81" t="s">
        <v>91</v>
      </c>
      <c r="P66" s="43">
        <v>1037</v>
      </c>
      <c r="Q66" s="71">
        <v>0.011357040379371146</v>
      </c>
      <c r="R66" s="43">
        <v>450</v>
      </c>
      <c r="S66" s="71">
        <v>0.005582503194432383</v>
      </c>
      <c r="T66" s="78">
        <v>1.3044444444444445</v>
      </c>
      <c r="U66" s="22">
        <v>23</v>
      </c>
    </row>
    <row r="67" spans="1:21" ht="15">
      <c r="A67" s="103">
        <v>20</v>
      </c>
      <c r="B67" s="82" t="s">
        <v>91</v>
      </c>
      <c r="C67" s="45">
        <v>392</v>
      </c>
      <c r="D67" s="76">
        <v>0.010884958209535445</v>
      </c>
      <c r="E67" s="45">
        <v>183</v>
      </c>
      <c r="F67" s="76">
        <v>0.005367670782858652</v>
      </c>
      <c r="G67" s="36">
        <v>1.1420765027322406</v>
      </c>
      <c r="H67" s="46">
        <v>27</v>
      </c>
      <c r="I67" s="45">
        <v>289</v>
      </c>
      <c r="J67" s="37">
        <v>0.3564013840830449</v>
      </c>
      <c r="K67" s="24">
        <v>2</v>
      </c>
      <c r="N67" s="103">
        <v>20</v>
      </c>
      <c r="O67" s="82" t="s">
        <v>67</v>
      </c>
      <c r="P67" s="45">
        <v>996</v>
      </c>
      <c r="Q67" s="76">
        <v>0.010908015639203145</v>
      </c>
      <c r="R67" s="45">
        <v>1010</v>
      </c>
      <c r="S67" s="76">
        <v>0.012529618280837127</v>
      </c>
      <c r="T67" s="79">
        <v>-0.013861386138613874</v>
      </c>
      <c r="U67" s="24">
        <v>-1</v>
      </c>
    </row>
    <row r="68" spans="1:21" ht="15">
      <c r="A68" s="129" t="s">
        <v>53</v>
      </c>
      <c r="B68" s="130"/>
      <c r="C68" s="3">
        <f>SUM(C48:C67)</f>
        <v>14974</v>
      </c>
      <c r="D68" s="6">
        <f>C68/C70</f>
        <v>0.4157942965040402</v>
      </c>
      <c r="E68" s="3">
        <f>SUM(E48:E67)</f>
        <v>13726</v>
      </c>
      <c r="F68" s="6">
        <f>E68/E70</f>
        <v>0.40260464024873144</v>
      </c>
      <c r="G68" s="25">
        <f>C68/E68-1</f>
        <v>0.0909223371703336</v>
      </c>
      <c r="H68" s="25"/>
      <c r="I68" s="3">
        <f>SUM(I48:I67)</f>
        <v>10837</v>
      </c>
      <c r="J68" s="26">
        <f>C68/I68-1</f>
        <v>0.38174771615760816</v>
      </c>
      <c r="K68" s="27"/>
      <c r="N68" s="129" t="s">
        <v>53</v>
      </c>
      <c r="O68" s="130"/>
      <c r="P68" s="3">
        <f>SUM(P48:P67)</f>
        <v>37538</v>
      </c>
      <c r="Q68" s="6">
        <f>P68/P70</f>
        <v>0.4111095291811322</v>
      </c>
      <c r="R68" s="3">
        <f>SUM(R48:R67)</f>
        <v>33712</v>
      </c>
      <c r="S68" s="6">
        <f>R68/R70</f>
        <v>0.41821632820156557</v>
      </c>
      <c r="T68" s="25">
        <f>P68/R68-1</f>
        <v>0.11349074513526336</v>
      </c>
      <c r="U68" s="50"/>
    </row>
    <row r="69" spans="1:21" ht="15">
      <c r="A69" s="129" t="s">
        <v>12</v>
      </c>
      <c r="B69" s="130"/>
      <c r="C69" s="49">
        <f>C70-SUM(C48:C67)</f>
        <v>21039</v>
      </c>
      <c r="D69" s="6">
        <f>C69/C70</f>
        <v>0.5842057034959598</v>
      </c>
      <c r="E69" s="49">
        <f>E70-SUM(E48:E67)</f>
        <v>20367</v>
      </c>
      <c r="F69" s="6">
        <f>E69/E70</f>
        <v>0.5973953597512686</v>
      </c>
      <c r="G69" s="25">
        <f>C69/E69-1</f>
        <v>0.03299455000736495</v>
      </c>
      <c r="H69" s="25"/>
      <c r="I69" s="49">
        <f>I70-SUM(I48:I67)</f>
        <v>16371</v>
      </c>
      <c r="J69" s="26">
        <f>C69/I69-1</f>
        <v>0.2851383544071835</v>
      </c>
      <c r="K69" s="27"/>
      <c r="N69" s="129" t="s">
        <v>12</v>
      </c>
      <c r="O69" s="130"/>
      <c r="P69" s="3">
        <f>P70-SUM(P48:P67)</f>
        <v>53771</v>
      </c>
      <c r="Q69" s="6">
        <f>P69/P70</f>
        <v>0.5888904708188678</v>
      </c>
      <c r="R69" s="3">
        <f>R70-SUM(R48:R67)</f>
        <v>46897</v>
      </c>
      <c r="S69" s="6">
        <f>R69/R70</f>
        <v>0.5817836717984344</v>
      </c>
      <c r="T69" s="25">
        <f>P69/R69-1</f>
        <v>0.14657654007719034</v>
      </c>
      <c r="U69" s="51"/>
    </row>
    <row r="70" spans="1:21" ht="15">
      <c r="A70" s="125" t="s">
        <v>38</v>
      </c>
      <c r="B70" s="126"/>
      <c r="C70" s="47">
        <v>36013</v>
      </c>
      <c r="D70" s="28">
        <v>1</v>
      </c>
      <c r="E70" s="47">
        <v>34093</v>
      </c>
      <c r="F70" s="28">
        <v>1</v>
      </c>
      <c r="G70" s="29">
        <v>0.05631654591851709</v>
      </c>
      <c r="H70" s="29"/>
      <c r="I70" s="47">
        <v>27208</v>
      </c>
      <c r="J70" s="105">
        <v>0.32361805351367234</v>
      </c>
      <c r="K70" s="30"/>
      <c r="L70" s="14"/>
      <c r="N70" s="125" t="s">
        <v>38</v>
      </c>
      <c r="O70" s="126"/>
      <c r="P70" s="47">
        <v>91309</v>
      </c>
      <c r="Q70" s="28">
        <v>1</v>
      </c>
      <c r="R70" s="47">
        <v>80609</v>
      </c>
      <c r="S70" s="28">
        <v>1</v>
      </c>
      <c r="T70" s="52">
        <v>0.13273952040094783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451" dxfId="151" operator="lessThan">
      <formula>0</formula>
    </cfRule>
  </conditionalFormatting>
  <conditionalFormatting sqref="K31">
    <cfRule type="cellIs" priority="450" dxfId="151" operator="lessThan">
      <formula>0</formula>
    </cfRule>
  </conditionalFormatting>
  <conditionalFormatting sqref="K32">
    <cfRule type="cellIs" priority="452" dxfId="151" operator="lessThan">
      <formula>0</formula>
    </cfRule>
  </conditionalFormatting>
  <conditionalFormatting sqref="G32:H32 J32">
    <cfRule type="cellIs" priority="453" dxfId="151" operator="lessThan">
      <formula>0</formula>
    </cfRule>
  </conditionalFormatting>
  <conditionalFormatting sqref="K68">
    <cfRule type="cellIs" priority="446" dxfId="151" operator="lessThan">
      <formula>0</formula>
    </cfRule>
  </conditionalFormatting>
  <conditionalFormatting sqref="K69">
    <cfRule type="cellIs" priority="448" dxfId="151" operator="lessThan">
      <formula>0</formula>
    </cfRule>
  </conditionalFormatting>
  <conditionalFormatting sqref="G69:H69 J69">
    <cfRule type="cellIs" priority="449" dxfId="151" operator="lessThan">
      <formula>0</formula>
    </cfRule>
  </conditionalFormatting>
  <conditionalFormatting sqref="G68:H68 J68">
    <cfRule type="cellIs" priority="447" dxfId="151" operator="lessThan">
      <formula>0</formula>
    </cfRule>
  </conditionalFormatting>
  <conditionalFormatting sqref="U32">
    <cfRule type="cellIs" priority="442" dxfId="151" operator="lessThan">
      <formula>0</formula>
    </cfRule>
  </conditionalFormatting>
  <conditionalFormatting sqref="T32">
    <cfRule type="cellIs" priority="441" dxfId="151" operator="lessThan">
      <formula>0</formula>
    </cfRule>
  </conditionalFormatting>
  <conditionalFormatting sqref="T31">
    <cfRule type="cellIs" priority="440" dxfId="151" operator="lessThan">
      <formula>0</formula>
    </cfRule>
  </conditionalFormatting>
  <conditionalFormatting sqref="U31">
    <cfRule type="cellIs" priority="443" dxfId="151" operator="lessThan">
      <formula>0</formula>
    </cfRule>
    <cfRule type="cellIs" priority="444" dxfId="152" operator="equal">
      <formula>0</formula>
    </cfRule>
    <cfRule type="cellIs" priority="445" dxfId="153" operator="greaterThan">
      <formula>0</formula>
    </cfRule>
  </conditionalFormatting>
  <conditionalFormatting sqref="T68">
    <cfRule type="cellIs" priority="434" dxfId="151" operator="lessThan">
      <formula>0</formula>
    </cfRule>
  </conditionalFormatting>
  <conditionalFormatting sqref="U69">
    <cfRule type="cellIs" priority="436" dxfId="151" operator="lessThan">
      <formula>0</formula>
    </cfRule>
  </conditionalFormatting>
  <conditionalFormatting sqref="U68">
    <cfRule type="cellIs" priority="437" dxfId="151" operator="lessThan">
      <formula>0</formula>
    </cfRule>
    <cfRule type="cellIs" priority="438" dxfId="152" operator="equal">
      <formula>0</formula>
    </cfRule>
    <cfRule type="cellIs" priority="439" dxfId="153" operator="greaterThan">
      <formula>0</formula>
    </cfRule>
  </conditionalFormatting>
  <conditionalFormatting sqref="T69">
    <cfRule type="cellIs" priority="435" dxfId="151" operator="lessThan">
      <formula>0</formula>
    </cfRule>
  </conditionalFormatting>
  <conditionalFormatting sqref="K33">
    <cfRule type="cellIs" priority="54" dxfId="151" operator="lessThan">
      <formula>0</formula>
    </cfRule>
  </conditionalFormatting>
  <conditionalFormatting sqref="K70">
    <cfRule type="cellIs" priority="38" dxfId="151" operator="lessThan">
      <formula>0</formula>
    </cfRule>
  </conditionalFormatting>
  <conditionalFormatting sqref="G11:G30 J11:J30">
    <cfRule type="cellIs" priority="30" dxfId="151" operator="lessThan">
      <formula>0</formula>
    </cfRule>
  </conditionalFormatting>
  <conditionalFormatting sqref="K11:K30">
    <cfRule type="cellIs" priority="27" dxfId="151" operator="lessThan">
      <formula>0</formula>
    </cfRule>
    <cfRule type="cellIs" priority="28" dxfId="152" operator="equal">
      <formula>0</formula>
    </cfRule>
    <cfRule type="cellIs" priority="29" dxfId="153" operator="greaterThan">
      <formula>0</formula>
    </cfRule>
  </conditionalFormatting>
  <conditionalFormatting sqref="H11:H30">
    <cfRule type="cellIs" priority="24" dxfId="151" operator="lessThan">
      <formula>0</formula>
    </cfRule>
    <cfRule type="cellIs" priority="25" dxfId="152" operator="equal">
      <formula>0</formula>
    </cfRule>
    <cfRule type="cellIs" priority="26" dxfId="153" operator="greaterThan">
      <formula>0</formula>
    </cfRule>
  </conditionalFormatting>
  <conditionalFormatting sqref="G33 J33">
    <cfRule type="cellIs" priority="23" dxfId="151" operator="lessThan">
      <formula>0</formula>
    </cfRule>
  </conditionalFormatting>
  <conditionalFormatting sqref="H33">
    <cfRule type="cellIs" priority="22" dxfId="151" operator="lessThan">
      <formula>0</formula>
    </cfRule>
  </conditionalFormatting>
  <conditionalFormatting sqref="T11:T30">
    <cfRule type="cellIs" priority="21" dxfId="151" operator="lessThan">
      <formula>0</formula>
    </cfRule>
  </conditionalFormatting>
  <conditionalFormatting sqref="U11:U30">
    <cfRule type="cellIs" priority="18" dxfId="151" operator="lessThan">
      <formula>0</formula>
    </cfRule>
    <cfRule type="cellIs" priority="19" dxfId="152" operator="equal">
      <formula>0</formula>
    </cfRule>
    <cfRule type="cellIs" priority="20" dxfId="153" operator="greaterThan">
      <formula>0</formula>
    </cfRule>
  </conditionalFormatting>
  <conditionalFormatting sqref="T33">
    <cfRule type="cellIs" priority="17" dxfId="151" operator="lessThan">
      <formula>0</formula>
    </cfRule>
  </conditionalFormatting>
  <conditionalFormatting sqref="U33">
    <cfRule type="cellIs" priority="16" dxfId="151" operator="lessThan">
      <formula>0</formula>
    </cfRule>
  </conditionalFormatting>
  <conditionalFormatting sqref="G48:G67 J48:J67">
    <cfRule type="cellIs" priority="15" dxfId="151" operator="lessThan">
      <formula>0</formula>
    </cfRule>
  </conditionalFormatting>
  <conditionalFormatting sqref="K48:K67">
    <cfRule type="cellIs" priority="12" dxfId="151" operator="lessThan">
      <formula>0</formula>
    </cfRule>
    <cfRule type="cellIs" priority="13" dxfId="152" operator="equal">
      <formula>0</formula>
    </cfRule>
    <cfRule type="cellIs" priority="14" dxfId="153" operator="greaterThan">
      <formula>0</formula>
    </cfRule>
  </conditionalFormatting>
  <conditionalFormatting sqref="H48:H67">
    <cfRule type="cellIs" priority="9" dxfId="151" operator="lessThan">
      <formula>0</formula>
    </cfRule>
    <cfRule type="cellIs" priority="10" dxfId="152" operator="equal">
      <formula>0</formula>
    </cfRule>
    <cfRule type="cellIs" priority="11" dxfId="153" operator="greaterThan">
      <formula>0</formula>
    </cfRule>
  </conditionalFormatting>
  <conditionalFormatting sqref="G70 J70">
    <cfRule type="cellIs" priority="8" dxfId="151" operator="lessThan">
      <formula>0</formula>
    </cfRule>
  </conditionalFormatting>
  <conditionalFormatting sqref="H70">
    <cfRule type="cellIs" priority="7" dxfId="151" operator="lessThan">
      <formula>0</formula>
    </cfRule>
  </conditionalFormatting>
  <conditionalFormatting sqref="T48:T67">
    <cfRule type="cellIs" priority="6" dxfId="151" operator="lessThan">
      <formula>0</formula>
    </cfRule>
  </conditionalFormatting>
  <conditionalFormatting sqref="U48:U67">
    <cfRule type="cellIs" priority="3" dxfId="151" operator="lessThan">
      <formula>0</formula>
    </cfRule>
    <cfRule type="cellIs" priority="4" dxfId="152" operator="equal">
      <formula>0</formula>
    </cfRule>
    <cfRule type="cellIs" priority="5" dxfId="153" operator="greaterThan">
      <formula>0</formula>
    </cfRule>
  </conditionalFormatting>
  <conditionalFormatting sqref="T70">
    <cfRule type="cellIs" priority="2" dxfId="151" operator="lessThan">
      <formula>0</formula>
    </cfRule>
  </conditionalFormatting>
  <conditionalFormatting sqref="U70">
    <cfRule type="cellIs" priority="1" dxfId="1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34">
      <selection activeCell="N39" sqref="N39:U72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109</v>
      </c>
      <c r="O1" s="112"/>
      <c r="U1" t="s">
        <v>109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4" t="s">
        <v>101</v>
      </c>
      <c r="O2" s="174"/>
      <c r="P2" s="174"/>
      <c r="Q2" s="174"/>
      <c r="R2" s="174"/>
      <c r="S2" s="174"/>
      <c r="T2" s="174"/>
      <c r="U2" s="174"/>
    </row>
    <row r="3" spans="1:21" ht="14.25" customHeight="1">
      <c r="A3" s="137" t="s">
        <v>126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"/>
      <c r="M3" s="31"/>
      <c r="N3" s="174"/>
      <c r="O3" s="174"/>
      <c r="P3" s="174"/>
      <c r="Q3" s="174"/>
      <c r="R3" s="174"/>
      <c r="S3" s="174"/>
      <c r="T3" s="174"/>
      <c r="U3" s="174"/>
    </row>
    <row r="4" spans="1:21" ht="14.25" customHeight="1">
      <c r="A4" s="138" t="s">
        <v>127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4"/>
      <c r="M4" s="31"/>
      <c r="N4" s="138" t="s">
        <v>102</v>
      </c>
      <c r="O4" s="138"/>
      <c r="P4" s="138"/>
      <c r="Q4" s="138"/>
      <c r="R4" s="138"/>
      <c r="S4" s="138"/>
      <c r="T4" s="138"/>
      <c r="U4" s="138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41" t="s">
        <v>0</v>
      </c>
      <c r="B6" s="141" t="s">
        <v>1</v>
      </c>
      <c r="C6" s="143" t="s">
        <v>110</v>
      </c>
      <c r="D6" s="144"/>
      <c r="E6" s="144"/>
      <c r="F6" s="144"/>
      <c r="G6" s="144"/>
      <c r="H6" s="145"/>
      <c r="I6" s="143" t="s">
        <v>93</v>
      </c>
      <c r="J6" s="144"/>
      <c r="K6" s="145"/>
      <c r="L6" s="14"/>
      <c r="M6" s="14"/>
      <c r="N6" s="141" t="s">
        <v>0</v>
      </c>
      <c r="O6" s="141" t="s">
        <v>1</v>
      </c>
      <c r="P6" s="143" t="s">
        <v>111</v>
      </c>
      <c r="Q6" s="144"/>
      <c r="R6" s="144"/>
      <c r="S6" s="144"/>
      <c r="T6" s="144"/>
      <c r="U6" s="145"/>
    </row>
    <row r="7" spans="1:21" ht="14.25" customHeight="1">
      <c r="A7" s="142"/>
      <c r="B7" s="142"/>
      <c r="C7" s="171" t="s">
        <v>112</v>
      </c>
      <c r="D7" s="172"/>
      <c r="E7" s="172"/>
      <c r="F7" s="172"/>
      <c r="G7" s="172"/>
      <c r="H7" s="173"/>
      <c r="I7" s="150" t="s">
        <v>94</v>
      </c>
      <c r="J7" s="151"/>
      <c r="K7" s="152"/>
      <c r="L7" s="14"/>
      <c r="M7" s="14"/>
      <c r="N7" s="142"/>
      <c r="O7" s="142"/>
      <c r="P7" s="150" t="s">
        <v>113</v>
      </c>
      <c r="Q7" s="151"/>
      <c r="R7" s="151"/>
      <c r="S7" s="151"/>
      <c r="T7" s="151"/>
      <c r="U7" s="152"/>
    </row>
    <row r="8" spans="1:21" ht="14.25" customHeight="1">
      <c r="A8" s="142"/>
      <c r="B8" s="142"/>
      <c r="C8" s="146">
        <v>2018</v>
      </c>
      <c r="D8" s="147"/>
      <c r="E8" s="156">
        <v>2017</v>
      </c>
      <c r="F8" s="147"/>
      <c r="G8" s="131" t="s">
        <v>5</v>
      </c>
      <c r="H8" s="127" t="s">
        <v>61</v>
      </c>
      <c r="I8" s="161">
        <v>2018</v>
      </c>
      <c r="J8" s="128" t="s">
        <v>114</v>
      </c>
      <c r="K8" s="127" t="s">
        <v>118</v>
      </c>
      <c r="L8" s="14"/>
      <c r="M8" s="14"/>
      <c r="N8" s="142"/>
      <c r="O8" s="142"/>
      <c r="P8" s="155">
        <v>2018</v>
      </c>
      <c r="Q8" s="169"/>
      <c r="R8" s="170">
        <v>2017</v>
      </c>
      <c r="S8" s="169"/>
      <c r="T8" s="132" t="s">
        <v>5</v>
      </c>
      <c r="U8" s="139" t="s">
        <v>68</v>
      </c>
    </row>
    <row r="9" spans="1:21" ht="14.25" customHeight="1">
      <c r="A9" s="135" t="s">
        <v>6</v>
      </c>
      <c r="B9" s="135" t="s">
        <v>7</v>
      </c>
      <c r="C9" s="148"/>
      <c r="D9" s="149"/>
      <c r="E9" s="157"/>
      <c r="F9" s="149"/>
      <c r="G9" s="132"/>
      <c r="H9" s="128"/>
      <c r="I9" s="161"/>
      <c r="J9" s="128"/>
      <c r="K9" s="128"/>
      <c r="L9" s="14"/>
      <c r="M9" s="14"/>
      <c r="N9" s="135" t="s">
        <v>6</v>
      </c>
      <c r="O9" s="135" t="s">
        <v>7</v>
      </c>
      <c r="P9" s="148"/>
      <c r="Q9" s="149"/>
      <c r="R9" s="157"/>
      <c r="S9" s="149"/>
      <c r="T9" s="132"/>
      <c r="U9" s="140"/>
    </row>
    <row r="10" spans="1:21" ht="14.25" customHeight="1">
      <c r="A10" s="135"/>
      <c r="B10" s="135"/>
      <c r="C10" s="113" t="s">
        <v>8</v>
      </c>
      <c r="D10" s="17" t="s">
        <v>2</v>
      </c>
      <c r="E10" s="113" t="s">
        <v>8</v>
      </c>
      <c r="F10" s="17" t="s">
        <v>2</v>
      </c>
      <c r="G10" s="133" t="s">
        <v>9</v>
      </c>
      <c r="H10" s="133" t="s">
        <v>62</v>
      </c>
      <c r="I10" s="18" t="s">
        <v>8</v>
      </c>
      <c r="J10" s="162" t="s">
        <v>115</v>
      </c>
      <c r="K10" s="162" t="s">
        <v>119</v>
      </c>
      <c r="L10" s="14"/>
      <c r="M10" s="14"/>
      <c r="N10" s="135"/>
      <c r="O10" s="135"/>
      <c r="P10" s="113" t="s">
        <v>8</v>
      </c>
      <c r="Q10" s="17" t="s">
        <v>2</v>
      </c>
      <c r="R10" s="113" t="s">
        <v>8</v>
      </c>
      <c r="S10" s="17" t="s">
        <v>2</v>
      </c>
      <c r="T10" s="133" t="s">
        <v>9</v>
      </c>
      <c r="U10" s="123" t="s">
        <v>69</v>
      </c>
    </row>
    <row r="11" spans="1:21" ht="14.25" customHeight="1">
      <c r="A11" s="136"/>
      <c r="B11" s="136"/>
      <c r="C11" s="117" t="s">
        <v>10</v>
      </c>
      <c r="D11" s="98" t="s">
        <v>11</v>
      </c>
      <c r="E11" s="117" t="s">
        <v>10</v>
      </c>
      <c r="F11" s="98" t="s">
        <v>11</v>
      </c>
      <c r="G11" s="164"/>
      <c r="H11" s="164"/>
      <c r="I11" s="117" t="s">
        <v>10</v>
      </c>
      <c r="J11" s="163"/>
      <c r="K11" s="163"/>
      <c r="L11" s="14"/>
      <c r="M11" s="14"/>
      <c r="N11" s="136"/>
      <c r="O11" s="136"/>
      <c r="P11" s="117" t="s">
        <v>10</v>
      </c>
      <c r="Q11" s="98" t="s">
        <v>11</v>
      </c>
      <c r="R11" s="117" t="s">
        <v>10</v>
      </c>
      <c r="S11" s="98" t="s">
        <v>11</v>
      </c>
      <c r="T11" s="134"/>
      <c r="U11" s="124"/>
    </row>
    <row r="12" spans="1:21" ht="14.25" customHeight="1">
      <c r="A12" s="73">
        <v>1</v>
      </c>
      <c r="B12" s="80" t="s">
        <v>21</v>
      </c>
      <c r="C12" s="41">
        <v>2190</v>
      </c>
      <c r="D12" s="89">
        <v>0.13988247317322433</v>
      </c>
      <c r="E12" s="41">
        <v>2364</v>
      </c>
      <c r="F12" s="89">
        <v>0.1541471048513302</v>
      </c>
      <c r="G12" s="19">
        <v>-0.07360406091370564</v>
      </c>
      <c r="H12" s="42">
        <v>0</v>
      </c>
      <c r="I12" s="41">
        <v>2666</v>
      </c>
      <c r="J12" s="86">
        <v>-0.1785446361590397</v>
      </c>
      <c r="K12" s="20">
        <v>0</v>
      </c>
      <c r="L12" s="14"/>
      <c r="M12" s="14"/>
      <c r="N12" s="73">
        <v>1</v>
      </c>
      <c r="O12" s="80" t="s">
        <v>21</v>
      </c>
      <c r="P12" s="41">
        <v>7665</v>
      </c>
      <c r="Q12" s="89">
        <v>0.1577939723320158</v>
      </c>
      <c r="R12" s="41">
        <v>6994</v>
      </c>
      <c r="S12" s="89">
        <v>0.15431458641307946</v>
      </c>
      <c r="T12" s="53">
        <v>0.0959393766085217</v>
      </c>
      <c r="U12" s="20">
        <v>0</v>
      </c>
    </row>
    <row r="13" spans="1:21" ht="14.25" customHeight="1">
      <c r="A13" s="104">
        <v>2</v>
      </c>
      <c r="B13" s="81" t="s">
        <v>19</v>
      </c>
      <c r="C13" s="43">
        <v>1880</v>
      </c>
      <c r="D13" s="90">
        <v>0.1200817577925396</v>
      </c>
      <c r="E13" s="43">
        <v>1710</v>
      </c>
      <c r="F13" s="90">
        <v>0.11150234741784038</v>
      </c>
      <c r="G13" s="21">
        <v>0.09941520467836251</v>
      </c>
      <c r="H13" s="44">
        <v>1</v>
      </c>
      <c r="I13" s="43">
        <v>1862</v>
      </c>
      <c r="J13" s="87">
        <v>0.009667024704618665</v>
      </c>
      <c r="K13" s="22">
        <v>0</v>
      </c>
      <c r="L13" s="14"/>
      <c r="M13" s="14"/>
      <c r="N13" s="104">
        <v>2</v>
      </c>
      <c r="O13" s="81" t="s">
        <v>19</v>
      </c>
      <c r="P13" s="43">
        <v>6138</v>
      </c>
      <c r="Q13" s="90">
        <v>0.12635869565217392</v>
      </c>
      <c r="R13" s="43">
        <v>4813</v>
      </c>
      <c r="S13" s="90">
        <v>0.10619332347814575</v>
      </c>
      <c r="T13" s="54">
        <v>0.2752960731352587</v>
      </c>
      <c r="U13" s="22">
        <v>1</v>
      </c>
    </row>
    <row r="14" spans="1:21" ht="14.25" customHeight="1">
      <c r="A14" s="72">
        <v>3</v>
      </c>
      <c r="B14" s="81" t="s">
        <v>22</v>
      </c>
      <c r="C14" s="43">
        <v>1455</v>
      </c>
      <c r="D14" s="90">
        <v>0.09293561573837507</v>
      </c>
      <c r="E14" s="43">
        <v>1749</v>
      </c>
      <c r="F14" s="90">
        <v>0.11404538341158059</v>
      </c>
      <c r="G14" s="21">
        <v>-0.16809605488850776</v>
      </c>
      <c r="H14" s="44">
        <v>-1</v>
      </c>
      <c r="I14" s="43">
        <v>1125</v>
      </c>
      <c r="J14" s="87">
        <v>0.2933333333333332</v>
      </c>
      <c r="K14" s="22">
        <v>0</v>
      </c>
      <c r="L14" s="14"/>
      <c r="M14" s="14"/>
      <c r="N14" s="72">
        <v>3</v>
      </c>
      <c r="O14" s="81" t="s">
        <v>22</v>
      </c>
      <c r="P14" s="43">
        <v>4141</v>
      </c>
      <c r="Q14" s="90">
        <v>0.08524785902503294</v>
      </c>
      <c r="R14" s="43">
        <v>5444</v>
      </c>
      <c r="S14" s="90">
        <v>0.12011561458861947</v>
      </c>
      <c r="T14" s="54">
        <v>-0.23934606906686262</v>
      </c>
      <c r="U14" s="22">
        <v>-1</v>
      </c>
    </row>
    <row r="15" spans="1:21" ht="14.25" customHeight="1">
      <c r="A15" s="72">
        <v>4</v>
      </c>
      <c r="B15" s="81" t="s">
        <v>20</v>
      </c>
      <c r="C15" s="43">
        <v>1157</v>
      </c>
      <c r="D15" s="90">
        <v>0.07390137966274911</v>
      </c>
      <c r="E15" s="43">
        <v>1307</v>
      </c>
      <c r="F15" s="90">
        <v>0.08522430881585812</v>
      </c>
      <c r="G15" s="21">
        <v>-0.11476664116296864</v>
      </c>
      <c r="H15" s="44">
        <v>0</v>
      </c>
      <c r="I15" s="43">
        <v>1002</v>
      </c>
      <c r="J15" s="87">
        <v>0.15469061876247503</v>
      </c>
      <c r="K15" s="22">
        <v>1</v>
      </c>
      <c r="L15" s="14"/>
      <c r="M15" s="14"/>
      <c r="N15" s="72">
        <v>4</v>
      </c>
      <c r="O15" s="81" t="s">
        <v>24</v>
      </c>
      <c r="P15" s="43">
        <v>3580</v>
      </c>
      <c r="Q15" s="90">
        <v>0.07369894598155467</v>
      </c>
      <c r="R15" s="43">
        <v>3087</v>
      </c>
      <c r="S15" s="90">
        <v>0.06811111356265032</v>
      </c>
      <c r="T15" s="54">
        <v>0.15970197602850655</v>
      </c>
      <c r="U15" s="22">
        <v>1</v>
      </c>
    </row>
    <row r="16" spans="1:21" ht="14.25" customHeight="1">
      <c r="A16" s="75">
        <v>5</v>
      </c>
      <c r="B16" s="82" t="s">
        <v>31</v>
      </c>
      <c r="C16" s="45">
        <v>1099</v>
      </c>
      <c r="D16" s="91">
        <v>0.07019672968829842</v>
      </c>
      <c r="E16" s="45">
        <v>729</v>
      </c>
      <c r="F16" s="91">
        <v>0.04753521126760563</v>
      </c>
      <c r="G16" s="23">
        <v>0.5075445816186557</v>
      </c>
      <c r="H16" s="46">
        <v>2</v>
      </c>
      <c r="I16" s="45">
        <v>682</v>
      </c>
      <c r="J16" s="88">
        <v>0.6114369501466275</v>
      </c>
      <c r="K16" s="24">
        <v>2</v>
      </c>
      <c r="L16" s="14"/>
      <c r="M16" s="14"/>
      <c r="N16" s="75">
        <v>5</v>
      </c>
      <c r="O16" s="82" t="s">
        <v>20</v>
      </c>
      <c r="P16" s="45">
        <v>3437</v>
      </c>
      <c r="Q16" s="91">
        <v>0.07075510540184453</v>
      </c>
      <c r="R16" s="45">
        <v>3827</v>
      </c>
      <c r="S16" s="91">
        <v>0.08443836462723121</v>
      </c>
      <c r="T16" s="55">
        <v>-0.10190749934674681</v>
      </c>
      <c r="U16" s="24">
        <v>-1</v>
      </c>
    </row>
    <row r="17" spans="1:21" ht="14.25" customHeight="1">
      <c r="A17" s="73">
        <v>6</v>
      </c>
      <c r="B17" s="80" t="s">
        <v>24</v>
      </c>
      <c r="C17" s="41">
        <v>1078</v>
      </c>
      <c r="D17" s="89">
        <v>0.06885539090444558</v>
      </c>
      <c r="E17" s="41">
        <v>820</v>
      </c>
      <c r="F17" s="89">
        <v>0.053468961919666144</v>
      </c>
      <c r="G17" s="19">
        <v>0.31463414634146347</v>
      </c>
      <c r="H17" s="42">
        <v>-1</v>
      </c>
      <c r="I17" s="41">
        <v>1055</v>
      </c>
      <c r="J17" s="86">
        <v>0.02180094786729847</v>
      </c>
      <c r="K17" s="20">
        <v>-2</v>
      </c>
      <c r="L17" s="14"/>
      <c r="M17" s="14"/>
      <c r="N17" s="73">
        <v>6</v>
      </c>
      <c r="O17" s="80" t="s">
        <v>25</v>
      </c>
      <c r="P17" s="41">
        <v>3192</v>
      </c>
      <c r="Q17" s="89">
        <v>0.06571146245059288</v>
      </c>
      <c r="R17" s="41">
        <v>2614</v>
      </c>
      <c r="S17" s="89">
        <v>0.05767491119299252</v>
      </c>
      <c r="T17" s="53">
        <v>0.22111706197398617</v>
      </c>
      <c r="U17" s="20">
        <v>0</v>
      </c>
    </row>
    <row r="18" spans="1:21" ht="14.25" customHeight="1">
      <c r="A18" s="72">
        <v>7</v>
      </c>
      <c r="B18" s="81" t="s">
        <v>25</v>
      </c>
      <c r="C18" s="43">
        <v>907</v>
      </c>
      <c r="D18" s="90">
        <v>0.0579330608073582</v>
      </c>
      <c r="E18" s="43">
        <v>722</v>
      </c>
      <c r="F18" s="90">
        <v>0.04707876890975483</v>
      </c>
      <c r="G18" s="21">
        <v>0.2562326869806095</v>
      </c>
      <c r="H18" s="44">
        <v>1</v>
      </c>
      <c r="I18" s="43">
        <v>940</v>
      </c>
      <c r="J18" s="87">
        <v>-0.03510638297872337</v>
      </c>
      <c r="K18" s="22">
        <v>-1</v>
      </c>
      <c r="L18" s="14"/>
      <c r="M18" s="14"/>
      <c r="N18" s="72">
        <v>7</v>
      </c>
      <c r="O18" s="81" t="s">
        <v>31</v>
      </c>
      <c r="P18" s="43">
        <v>2551</v>
      </c>
      <c r="Q18" s="90">
        <v>0.05251564558629776</v>
      </c>
      <c r="R18" s="43">
        <v>2063</v>
      </c>
      <c r="S18" s="90">
        <v>0.045517728305716744</v>
      </c>
      <c r="T18" s="54">
        <v>0.236548715462918</v>
      </c>
      <c r="U18" s="22">
        <v>1</v>
      </c>
    </row>
    <row r="19" spans="1:21" ht="14.25" customHeight="1">
      <c r="A19" s="72">
        <v>8</v>
      </c>
      <c r="B19" s="81" t="s">
        <v>23</v>
      </c>
      <c r="C19" s="43">
        <v>653</v>
      </c>
      <c r="D19" s="90">
        <v>0.041709248850281044</v>
      </c>
      <c r="E19" s="43">
        <v>595</v>
      </c>
      <c r="F19" s="90">
        <v>0.03879760041731873</v>
      </c>
      <c r="G19" s="21">
        <v>0.09747899159663875</v>
      </c>
      <c r="H19" s="44">
        <v>2</v>
      </c>
      <c r="I19" s="43">
        <v>542</v>
      </c>
      <c r="J19" s="87">
        <v>0.2047970479704797</v>
      </c>
      <c r="K19" s="22">
        <v>2</v>
      </c>
      <c r="L19" s="14"/>
      <c r="M19" s="14"/>
      <c r="N19" s="72">
        <v>8</v>
      </c>
      <c r="O19" s="81" t="s">
        <v>26</v>
      </c>
      <c r="P19" s="43">
        <v>1947</v>
      </c>
      <c r="Q19" s="90">
        <v>0.04008152173913043</v>
      </c>
      <c r="R19" s="43">
        <v>2325</v>
      </c>
      <c r="S19" s="90">
        <v>0.05129845773668998</v>
      </c>
      <c r="T19" s="54">
        <v>-0.16258064516129034</v>
      </c>
      <c r="U19" s="22">
        <v>-1</v>
      </c>
    </row>
    <row r="20" spans="1:21" ht="14.25" customHeight="1">
      <c r="A20" s="72">
        <v>9</v>
      </c>
      <c r="B20" s="81" t="s">
        <v>33</v>
      </c>
      <c r="C20" s="43">
        <v>588</v>
      </c>
      <c r="D20" s="90">
        <v>0.03755748594787941</v>
      </c>
      <c r="E20" s="43">
        <v>524</v>
      </c>
      <c r="F20" s="90">
        <v>0.0341679707876891</v>
      </c>
      <c r="G20" s="21">
        <v>0.12213740458015265</v>
      </c>
      <c r="H20" s="44">
        <v>2</v>
      </c>
      <c r="I20" s="43">
        <v>577</v>
      </c>
      <c r="J20" s="87">
        <v>0.01906412478336228</v>
      </c>
      <c r="K20" s="22">
        <v>-1</v>
      </c>
      <c r="L20" s="14"/>
      <c r="M20" s="14"/>
      <c r="N20" s="72">
        <v>9</v>
      </c>
      <c r="O20" s="81" t="s">
        <v>23</v>
      </c>
      <c r="P20" s="43">
        <v>1813</v>
      </c>
      <c r="Q20" s="90">
        <v>0.037322957839262184</v>
      </c>
      <c r="R20" s="43">
        <v>1539</v>
      </c>
      <c r="S20" s="90">
        <v>0.03395626944377027</v>
      </c>
      <c r="T20" s="54">
        <v>0.17803768680961674</v>
      </c>
      <c r="U20" s="22">
        <v>1</v>
      </c>
    </row>
    <row r="21" spans="1:21" ht="14.25" customHeight="1">
      <c r="A21" s="75">
        <v>10</v>
      </c>
      <c r="B21" s="82" t="s">
        <v>26</v>
      </c>
      <c r="C21" s="45">
        <v>570</v>
      </c>
      <c r="D21" s="91">
        <v>0.03640776699029126</v>
      </c>
      <c r="E21" s="45">
        <v>759</v>
      </c>
      <c r="F21" s="91">
        <v>0.049491392801251956</v>
      </c>
      <c r="G21" s="23">
        <v>-0.2490118577075099</v>
      </c>
      <c r="H21" s="46">
        <v>-4</v>
      </c>
      <c r="I21" s="45">
        <v>564</v>
      </c>
      <c r="J21" s="88">
        <v>0.010638297872340496</v>
      </c>
      <c r="K21" s="24">
        <v>-1</v>
      </c>
      <c r="L21" s="14"/>
      <c r="M21" s="14"/>
      <c r="N21" s="75">
        <v>10</v>
      </c>
      <c r="O21" s="82" t="s">
        <v>33</v>
      </c>
      <c r="P21" s="45">
        <v>1643</v>
      </c>
      <c r="Q21" s="91">
        <v>0.03382328722002635</v>
      </c>
      <c r="R21" s="45">
        <v>1391</v>
      </c>
      <c r="S21" s="91">
        <v>0.03069081923085409</v>
      </c>
      <c r="T21" s="55">
        <v>0.1811646297627607</v>
      </c>
      <c r="U21" s="24">
        <v>2</v>
      </c>
    </row>
    <row r="22" spans="1:21" ht="14.25" customHeight="1">
      <c r="A22" s="73">
        <v>11</v>
      </c>
      <c r="B22" s="80" t="s">
        <v>27</v>
      </c>
      <c r="C22" s="41">
        <v>545</v>
      </c>
      <c r="D22" s="89">
        <v>0.03481093510475217</v>
      </c>
      <c r="E22" s="41">
        <v>509</v>
      </c>
      <c r="F22" s="89">
        <v>0.03318988002086594</v>
      </c>
      <c r="G22" s="19">
        <v>0.07072691552062871</v>
      </c>
      <c r="H22" s="42">
        <v>1</v>
      </c>
      <c r="I22" s="41">
        <v>503</v>
      </c>
      <c r="J22" s="86">
        <v>0.08349900596421467</v>
      </c>
      <c r="K22" s="20">
        <v>0</v>
      </c>
      <c r="L22" s="14"/>
      <c r="M22" s="14"/>
      <c r="N22" s="73">
        <v>11</v>
      </c>
      <c r="O22" s="80" t="s">
        <v>27</v>
      </c>
      <c r="P22" s="41">
        <v>1495</v>
      </c>
      <c r="Q22" s="89">
        <v>0.030776515151515152</v>
      </c>
      <c r="R22" s="41">
        <v>1463</v>
      </c>
      <c r="S22" s="89">
        <v>0.032279416631732234</v>
      </c>
      <c r="T22" s="53">
        <v>0.021872863978127155</v>
      </c>
      <c r="U22" s="20">
        <v>0</v>
      </c>
    </row>
    <row r="23" spans="1:21" ht="14.25" customHeight="1">
      <c r="A23" s="72">
        <v>12</v>
      </c>
      <c r="B23" s="81" t="s">
        <v>50</v>
      </c>
      <c r="C23" s="43">
        <v>441</v>
      </c>
      <c r="D23" s="90">
        <v>0.028168114460909555</v>
      </c>
      <c r="E23" s="43">
        <v>413</v>
      </c>
      <c r="F23" s="90">
        <v>0.026930099113197704</v>
      </c>
      <c r="G23" s="21">
        <v>0.06779661016949157</v>
      </c>
      <c r="H23" s="44">
        <v>1</v>
      </c>
      <c r="I23" s="43">
        <v>448</v>
      </c>
      <c r="J23" s="87">
        <v>-0.015625</v>
      </c>
      <c r="K23" s="22">
        <v>0</v>
      </c>
      <c r="L23" s="14"/>
      <c r="M23" s="14"/>
      <c r="N23" s="72">
        <v>12</v>
      </c>
      <c r="O23" s="81" t="s">
        <v>28</v>
      </c>
      <c r="P23" s="43">
        <v>1432</v>
      </c>
      <c r="Q23" s="90">
        <v>0.029479578392621872</v>
      </c>
      <c r="R23" s="43">
        <v>1588</v>
      </c>
      <c r="S23" s="90">
        <v>0.03503739823047901</v>
      </c>
      <c r="T23" s="54">
        <v>-0.09823677581863977</v>
      </c>
      <c r="U23" s="22">
        <v>-3</v>
      </c>
    </row>
    <row r="24" spans="1:21" ht="14.25" customHeight="1">
      <c r="A24" s="72">
        <v>13</v>
      </c>
      <c r="B24" s="81" t="s">
        <v>56</v>
      </c>
      <c r="C24" s="43">
        <v>431</v>
      </c>
      <c r="D24" s="90">
        <v>0.02752938170669392</v>
      </c>
      <c r="E24" s="43">
        <v>284</v>
      </c>
      <c r="F24" s="90">
        <v>0.018518518518518517</v>
      </c>
      <c r="G24" s="21">
        <v>0.517605633802817</v>
      </c>
      <c r="H24" s="44">
        <v>3</v>
      </c>
      <c r="I24" s="43">
        <v>444</v>
      </c>
      <c r="J24" s="87">
        <v>-0.029279279279279313</v>
      </c>
      <c r="K24" s="22">
        <v>0</v>
      </c>
      <c r="L24" s="14"/>
      <c r="M24" s="14"/>
      <c r="N24" s="72">
        <v>13</v>
      </c>
      <c r="O24" s="81" t="s">
        <v>50</v>
      </c>
      <c r="P24" s="43">
        <v>1407</v>
      </c>
      <c r="Q24" s="90">
        <v>0.0289649209486166</v>
      </c>
      <c r="R24" s="43">
        <v>1217</v>
      </c>
      <c r="S24" s="90">
        <v>0.026851708845398583</v>
      </c>
      <c r="T24" s="54">
        <v>0.15612161051766638</v>
      </c>
      <c r="U24" s="22">
        <v>0</v>
      </c>
    </row>
    <row r="25" spans="1:21" ht="14.25" customHeight="1">
      <c r="A25" s="72">
        <v>14</v>
      </c>
      <c r="B25" s="81" t="s">
        <v>30</v>
      </c>
      <c r="C25" s="43">
        <v>410</v>
      </c>
      <c r="D25" s="90">
        <v>0.026188042922841083</v>
      </c>
      <c r="E25" s="43">
        <v>351</v>
      </c>
      <c r="F25" s="90">
        <v>0.022887323943661973</v>
      </c>
      <c r="G25" s="21">
        <v>0.16809116809116809</v>
      </c>
      <c r="H25" s="44">
        <v>0</v>
      </c>
      <c r="I25" s="43">
        <v>410</v>
      </c>
      <c r="J25" s="87">
        <v>0</v>
      </c>
      <c r="K25" s="22">
        <v>1</v>
      </c>
      <c r="L25" s="14"/>
      <c r="M25" s="14"/>
      <c r="N25" s="72">
        <v>14</v>
      </c>
      <c r="O25" s="81" t="s">
        <v>30</v>
      </c>
      <c r="P25" s="43">
        <v>1393</v>
      </c>
      <c r="Q25" s="90">
        <v>0.028676712779973648</v>
      </c>
      <c r="R25" s="43">
        <v>1016</v>
      </c>
      <c r="S25" s="90">
        <v>0.022416874434613772</v>
      </c>
      <c r="T25" s="54">
        <v>0.37106299212598426</v>
      </c>
      <c r="U25" s="22">
        <v>1</v>
      </c>
    </row>
    <row r="26" spans="1:21" ht="14.25" customHeight="1">
      <c r="A26" s="75">
        <v>15</v>
      </c>
      <c r="B26" s="82" t="s">
        <v>29</v>
      </c>
      <c r="C26" s="45">
        <v>379</v>
      </c>
      <c r="D26" s="91">
        <v>0.02420797138477261</v>
      </c>
      <c r="E26" s="45">
        <v>274</v>
      </c>
      <c r="F26" s="91">
        <v>0.017866458007303077</v>
      </c>
      <c r="G26" s="23">
        <v>0.3832116788321167</v>
      </c>
      <c r="H26" s="46">
        <v>2</v>
      </c>
      <c r="I26" s="45">
        <v>356</v>
      </c>
      <c r="J26" s="88">
        <v>0.06460674157303381</v>
      </c>
      <c r="K26" s="24">
        <v>2</v>
      </c>
      <c r="L26" s="14"/>
      <c r="M26" s="14"/>
      <c r="N26" s="75">
        <v>15</v>
      </c>
      <c r="O26" s="82" t="s">
        <v>56</v>
      </c>
      <c r="P26" s="45">
        <v>1241</v>
      </c>
      <c r="Q26" s="91">
        <v>0.025547595520421608</v>
      </c>
      <c r="R26" s="45">
        <v>748</v>
      </c>
      <c r="S26" s="91">
        <v>0.01650376188690069</v>
      </c>
      <c r="T26" s="55">
        <v>0.6590909090909092</v>
      </c>
      <c r="U26" s="24">
        <v>2</v>
      </c>
    </row>
    <row r="27" spans="1:21" ht="14.25" customHeight="1">
      <c r="A27" s="73">
        <v>16</v>
      </c>
      <c r="B27" s="80" t="s">
        <v>28</v>
      </c>
      <c r="C27" s="41">
        <v>363</v>
      </c>
      <c r="D27" s="89">
        <v>0.023185998978027592</v>
      </c>
      <c r="E27" s="41">
        <v>601</v>
      </c>
      <c r="F27" s="89">
        <v>0.03918883672404799</v>
      </c>
      <c r="G27" s="19">
        <v>-0.39600665557404324</v>
      </c>
      <c r="H27" s="42">
        <v>-7</v>
      </c>
      <c r="I27" s="41">
        <v>404</v>
      </c>
      <c r="J27" s="86">
        <v>-0.10148514851485146</v>
      </c>
      <c r="K27" s="20">
        <v>0</v>
      </c>
      <c r="L27" s="14"/>
      <c r="M27" s="14"/>
      <c r="N27" s="73">
        <v>16</v>
      </c>
      <c r="O27" s="80" t="s">
        <v>32</v>
      </c>
      <c r="P27" s="41">
        <v>1156</v>
      </c>
      <c r="Q27" s="89">
        <v>0.023797760210803688</v>
      </c>
      <c r="R27" s="41">
        <v>1195</v>
      </c>
      <c r="S27" s="89">
        <v>0.026366304084019153</v>
      </c>
      <c r="T27" s="53">
        <v>-0.03263598326359829</v>
      </c>
      <c r="U27" s="20">
        <v>-2</v>
      </c>
    </row>
    <row r="28" spans="1:21" ht="14.25" customHeight="1">
      <c r="A28" s="72">
        <v>17</v>
      </c>
      <c r="B28" s="81" t="s">
        <v>32</v>
      </c>
      <c r="C28" s="43">
        <v>356</v>
      </c>
      <c r="D28" s="90">
        <v>0.022738886050076648</v>
      </c>
      <c r="E28" s="43">
        <v>343</v>
      </c>
      <c r="F28" s="90">
        <v>0.02236567553468962</v>
      </c>
      <c r="G28" s="21">
        <v>0.03790087463556846</v>
      </c>
      <c r="H28" s="44">
        <v>-2</v>
      </c>
      <c r="I28" s="43">
        <v>419</v>
      </c>
      <c r="J28" s="87">
        <v>-0.15035799522673032</v>
      </c>
      <c r="K28" s="22">
        <v>-3</v>
      </c>
      <c r="L28" s="14"/>
      <c r="M28" s="14"/>
      <c r="N28" s="72">
        <v>17</v>
      </c>
      <c r="O28" s="81" t="s">
        <v>29</v>
      </c>
      <c r="P28" s="43">
        <v>1091</v>
      </c>
      <c r="Q28" s="90">
        <v>0.022459650856389988</v>
      </c>
      <c r="R28" s="43">
        <v>831</v>
      </c>
      <c r="S28" s="90">
        <v>0.018335061668468548</v>
      </c>
      <c r="T28" s="54">
        <v>0.31287605294825505</v>
      </c>
      <c r="U28" s="22">
        <v>-1</v>
      </c>
    </row>
    <row r="29" spans="1:21" ht="14.25" customHeight="1">
      <c r="A29" s="72">
        <v>18</v>
      </c>
      <c r="B29" s="81" t="s">
        <v>35</v>
      </c>
      <c r="C29" s="43">
        <v>237</v>
      </c>
      <c r="D29" s="90">
        <v>0.015137966274910578</v>
      </c>
      <c r="E29" s="43">
        <v>204</v>
      </c>
      <c r="F29" s="90">
        <v>0.013302034428794992</v>
      </c>
      <c r="G29" s="21">
        <v>0.16176470588235303</v>
      </c>
      <c r="H29" s="44">
        <v>2</v>
      </c>
      <c r="I29" s="43">
        <v>111</v>
      </c>
      <c r="J29" s="87">
        <v>1.135135135135135</v>
      </c>
      <c r="K29" s="22">
        <v>2</v>
      </c>
      <c r="L29" s="14"/>
      <c r="M29" s="14"/>
      <c r="N29" s="72">
        <v>18</v>
      </c>
      <c r="O29" s="81" t="s">
        <v>37</v>
      </c>
      <c r="P29" s="43">
        <v>724</v>
      </c>
      <c r="Q29" s="90">
        <v>0.014904479578392622</v>
      </c>
      <c r="R29" s="43">
        <v>559</v>
      </c>
      <c r="S29" s="90">
        <v>0.01233369370959557</v>
      </c>
      <c r="T29" s="54">
        <v>0.2951699463327371</v>
      </c>
      <c r="U29" s="22">
        <v>0</v>
      </c>
    </row>
    <row r="30" spans="1:21" ht="14.25" customHeight="1">
      <c r="A30" s="72">
        <v>19</v>
      </c>
      <c r="B30" s="81" t="s">
        <v>37</v>
      </c>
      <c r="C30" s="43">
        <v>183</v>
      </c>
      <c r="D30" s="90">
        <v>0.011688809402146142</v>
      </c>
      <c r="E30" s="43">
        <v>215</v>
      </c>
      <c r="F30" s="90">
        <v>0.014019300991131977</v>
      </c>
      <c r="G30" s="21">
        <v>-0.14883720930232558</v>
      </c>
      <c r="H30" s="44">
        <v>0</v>
      </c>
      <c r="I30" s="43">
        <v>254</v>
      </c>
      <c r="J30" s="87">
        <v>-0.27952755905511806</v>
      </c>
      <c r="K30" s="22">
        <v>-1</v>
      </c>
      <c r="N30" s="72">
        <v>19</v>
      </c>
      <c r="O30" s="81" t="s">
        <v>35</v>
      </c>
      <c r="P30" s="43">
        <v>608</v>
      </c>
      <c r="Q30" s="90">
        <v>0.012516469038208168</v>
      </c>
      <c r="R30" s="43">
        <v>484</v>
      </c>
      <c r="S30" s="90">
        <v>0.010678904750347506</v>
      </c>
      <c r="T30" s="54">
        <v>0.25619834710743805</v>
      </c>
      <c r="U30" s="22">
        <v>0</v>
      </c>
    </row>
    <row r="31" spans="1:21" ht="14.25" customHeight="1">
      <c r="A31" s="75">
        <v>20</v>
      </c>
      <c r="B31" s="82" t="s">
        <v>36</v>
      </c>
      <c r="C31" s="45">
        <v>166</v>
      </c>
      <c r="D31" s="91">
        <v>0.01060296371997956</v>
      </c>
      <c r="E31" s="45">
        <v>254</v>
      </c>
      <c r="F31" s="91">
        <v>0.016562336984872195</v>
      </c>
      <c r="G31" s="23">
        <v>-0.3464566929133859</v>
      </c>
      <c r="H31" s="46">
        <v>-2</v>
      </c>
      <c r="I31" s="45">
        <v>80</v>
      </c>
      <c r="J31" s="88">
        <v>1.0750000000000002</v>
      </c>
      <c r="K31" s="24">
        <v>2</v>
      </c>
      <c r="N31" s="75">
        <v>20</v>
      </c>
      <c r="O31" s="82" t="s">
        <v>34</v>
      </c>
      <c r="P31" s="45">
        <v>483</v>
      </c>
      <c r="Q31" s="91">
        <v>0.009943181818181818</v>
      </c>
      <c r="R31" s="45">
        <v>425</v>
      </c>
      <c r="S31" s="91">
        <v>0.009377137435739029</v>
      </c>
      <c r="T31" s="55">
        <v>0.13647058823529412</v>
      </c>
      <c r="U31" s="24">
        <v>1</v>
      </c>
    </row>
    <row r="32" spans="1:21" ht="14.25" customHeight="1">
      <c r="A32" s="129" t="s">
        <v>53</v>
      </c>
      <c r="B32" s="130"/>
      <c r="C32" s="3">
        <f>SUM(C12:C31)</f>
        <v>15088</v>
      </c>
      <c r="D32" s="6">
        <f>C32/C34</f>
        <v>0.9637199795605519</v>
      </c>
      <c r="E32" s="3">
        <f>SUM(E12:E31)</f>
        <v>14727</v>
      </c>
      <c r="F32" s="6">
        <f>E32/E34</f>
        <v>0.9602895148669797</v>
      </c>
      <c r="G32" s="25">
        <f>C32/E32-1</f>
        <v>0.024512799619746062</v>
      </c>
      <c r="H32" s="25"/>
      <c r="I32" s="3">
        <f>SUM(I12:I31)</f>
        <v>14444</v>
      </c>
      <c r="J32" s="26">
        <f>C32/I32-1</f>
        <v>0.04458598726114649</v>
      </c>
      <c r="K32" s="27"/>
      <c r="N32" s="129" t="s">
        <v>53</v>
      </c>
      <c r="O32" s="130"/>
      <c r="P32" s="3">
        <f>SUM(P12:P31)</f>
        <v>47137</v>
      </c>
      <c r="Q32" s="6">
        <f>P32/P34</f>
        <v>0.9703763175230566</v>
      </c>
      <c r="R32" s="3">
        <f>SUM(R12:R31)</f>
        <v>43623</v>
      </c>
      <c r="S32" s="6">
        <f>R32/R34</f>
        <v>0.9624914502570439</v>
      </c>
      <c r="T32" s="25">
        <f>P32/R32-1</f>
        <v>0.08055383627902701</v>
      </c>
      <c r="U32" s="50"/>
    </row>
    <row r="33" spans="1:21" ht="14.25" customHeight="1">
      <c r="A33" s="129" t="s">
        <v>12</v>
      </c>
      <c r="B33" s="130"/>
      <c r="C33" s="3">
        <f>C34-SUM(C12:C31)</f>
        <v>568</v>
      </c>
      <c r="D33" s="6">
        <f>C33/C34</f>
        <v>0.036280020439448134</v>
      </c>
      <c r="E33" s="3">
        <f>E34-SUM(E12:E31)</f>
        <v>609</v>
      </c>
      <c r="F33" s="6">
        <f>E33/E34</f>
        <v>0.03971048513302034</v>
      </c>
      <c r="G33" s="25">
        <f>C33/E33-1</f>
        <v>-0.0673234811165846</v>
      </c>
      <c r="H33" s="25"/>
      <c r="I33" s="3">
        <f>I34-SUM(I12:I31)</f>
        <v>483</v>
      </c>
      <c r="J33" s="26">
        <f>C33/I33-1</f>
        <v>0.175983436853002</v>
      </c>
      <c r="K33" s="27"/>
      <c r="N33" s="129" t="s">
        <v>12</v>
      </c>
      <c r="O33" s="130"/>
      <c r="P33" s="3">
        <f>P34-SUM(P12:P31)</f>
        <v>1439</v>
      </c>
      <c r="Q33" s="6">
        <f>P33/P34</f>
        <v>0.029623682476943348</v>
      </c>
      <c r="R33" s="3">
        <f>R34-SUM(R12:R31)</f>
        <v>1700</v>
      </c>
      <c r="S33" s="6">
        <f>R33/R34</f>
        <v>0.037508549742956115</v>
      </c>
      <c r="T33" s="25">
        <f>P33/R33-1</f>
        <v>-0.15352941176470591</v>
      </c>
      <c r="U33" s="51"/>
    </row>
    <row r="34" spans="1:21" ht="14.25" customHeight="1">
      <c r="A34" s="125" t="s">
        <v>38</v>
      </c>
      <c r="B34" s="126"/>
      <c r="C34" s="47">
        <v>15656</v>
      </c>
      <c r="D34" s="28">
        <v>1</v>
      </c>
      <c r="E34" s="47">
        <v>15336</v>
      </c>
      <c r="F34" s="28">
        <v>0.9995435576421492</v>
      </c>
      <c r="G34" s="29">
        <v>0.02086593635889411</v>
      </c>
      <c r="H34" s="29"/>
      <c r="I34" s="47">
        <v>14927</v>
      </c>
      <c r="J34" s="105">
        <v>0.04883767669324035</v>
      </c>
      <c r="K34" s="30"/>
      <c r="N34" s="125" t="s">
        <v>38</v>
      </c>
      <c r="O34" s="126"/>
      <c r="P34" s="47">
        <v>48576</v>
      </c>
      <c r="Q34" s="28">
        <v>1</v>
      </c>
      <c r="R34" s="47">
        <v>45323</v>
      </c>
      <c r="S34" s="28">
        <v>1</v>
      </c>
      <c r="T34" s="52">
        <v>0.07177371312578606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74" t="s">
        <v>103</v>
      </c>
      <c r="O39" s="174"/>
      <c r="P39" s="174"/>
      <c r="Q39" s="174"/>
      <c r="R39" s="174"/>
      <c r="S39" s="174"/>
      <c r="T39" s="174"/>
      <c r="U39" s="174"/>
    </row>
    <row r="40" spans="1:21" ht="15" customHeight="1">
      <c r="A40" s="137" t="s">
        <v>128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4"/>
      <c r="M40" s="31"/>
      <c r="N40" s="174"/>
      <c r="O40" s="174"/>
      <c r="P40" s="174"/>
      <c r="Q40" s="174"/>
      <c r="R40" s="174"/>
      <c r="S40" s="174"/>
      <c r="T40" s="174"/>
      <c r="U40" s="174"/>
    </row>
    <row r="41" spans="1:21" ht="15">
      <c r="A41" s="138" t="s">
        <v>129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4"/>
      <c r="M41" s="31"/>
      <c r="N41" s="138" t="s">
        <v>104</v>
      </c>
      <c r="O41" s="138"/>
      <c r="P41" s="138"/>
      <c r="Q41" s="138"/>
      <c r="R41" s="138"/>
      <c r="S41" s="138"/>
      <c r="T41" s="138"/>
      <c r="U41" s="138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7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41" t="s">
        <v>0</v>
      </c>
      <c r="B43" s="141" t="s">
        <v>52</v>
      </c>
      <c r="C43" s="143" t="s">
        <v>110</v>
      </c>
      <c r="D43" s="144"/>
      <c r="E43" s="144"/>
      <c r="F43" s="144"/>
      <c r="G43" s="144"/>
      <c r="H43" s="145"/>
      <c r="I43" s="143" t="s">
        <v>93</v>
      </c>
      <c r="J43" s="144"/>
      <c r="K43" s="145"/>
      <c r="L43" s="14"/>
      <c r="M43" s="14"/>
      <c r="N43" s="141" t="s">
        <v>0</v>
      </c>
      <c r="O43" s="141" t="s">
        <v>52</v>
      </c>
      <c r="P43" s="143" t="s">
        <v>111</v>
      </c>
      <c r="Q43" s="144"/>
      <c r="R43" s="144"/>
      <c r="S43" s="144"/>
      <c r="T43" s="144"/>
      <c r="U43" s="145"/>
    </row>
    <row r="44" spans="1:21" ht="15">
      <c r="A44" s="142"/>
      <c r="B44" s="142"/>
      <c r="C44" s="150" t="s">
        <v>112</v>
      </c>
      <c r="D44" s="151"/>
      <c r="E44" s="151"/>
      <c r="F44" s="151"/>
      <c r="G44" s="151"/>
      <c r="H44" s="152"/>
      <c r="I44" s="150" t="s">
        <v>94</v>
      </c>
      <c r="J44" s="151"/>
      <c r="K44" s="152"/>
      <c r="L44" s="14"/>
      <c r="M44" s="14"/>
      <c r="N44" s="142"/>
      <c r="O44" s="142"/>
      <c r="P44" s="150" t="s">
        <v>113</v>
      </c>
      <c r="Q44" s="151"/>
      <c r="R44" s="151"/>
      <c r="S44" s="151"/>
      <c r="T44" s="151"/>
      <c r="U44" s="152"/>
    </row>
    <row r="45" spans="1:21" ht="15" customHeight="1">
      <c r="A45" s="142"/>
      <c r="B45" s="142"/>
      <c r="C45" s="146">
        <v>2018</v>
      </c>
      <c r="D45" s="147"/>
      <c r="E45" s="156">
        <v>2017</v>
      </c>
      <c r="F45" s="147"/>
      <c r="G45" s="131" t="s">
        <v>5</v>
      </c>
      <c r="H45" s="127" t="s">
        <v>61</v>
      </c>
      <c r="I45" s="161">
        <v>2018</v>
      </c>
      <c r="J45" s="128" t="s">
        <v>114</v>
      </c>
      <c r="K45" s="127" t="s">
        <v>118</v>
      </c>
      <c r="L45" s="14"/>
      <c r="M45" s="14"/>
      <c r="N45" s="142"/>
      <c r="O45" s="142"/>
      <c r="P45" s="146">
        <v>2018</v>
      </c>
      <c r="Q45" s="147"/>
      <c r="R45" s="146">
        <v>2017</v>
      </c>
      <c r="S45" s="147"/>
      <c r="T45" s="131" t="s">
        <v>5</v>
      </c>
      <c r="U45" s="139" t="s">
        <v>68</v>
      </c>
    </row>
    <row r="46" spans="1:21" ht="15" customHeight="1">
      <c r="A46" s="135" t="s">
        <v>6</v>
      </c>
      <c r="B46" s="135" t="s">
        <v>52</v>
      </c>
      <c r="C46" s="148"/>
      <c r="D46" s="149"/>
      <c r="E46" s="157"/>
      <c r="F46" s="149"/>
      <c r="G46" s="132"/>
      <c r="H46" s="128"/>
      <c r="I46" s="161"/>
      <c r="J46" s="128"/>
      <c r="K46" s="128"/>
      <c r="L46" s="14"/>
      <c r="M46" s="14"/>
      <c r="N46" s="135" t="s">
        <v>6</v>
      </c>
      <c r="O46" s="135" t="s">
        <v>52</v>
      </c>
      <c r="P46" s="148"/>
      <c r="Q46" s="149"/>
      <c r="R46" s="148"/>
      <c r="S46" s="149"/>
      <c r="T46" s="132"/>
      <c r="U46" s="140"/>
    </row>
    <row r="47" spans="1:21" ht="15" customHeight="1">
      <c r="A47" s="135"/>
      <c r="B47" s="135"/>
      <c r="C47" s="113" t="s">
        <v>8</v>
      </c>
      <c r="D47" s="17" t="s">
        <v>2</v>
      </c>
      <c r="E47" s="113" t="s">
        <v>8</v>
      </c>
      <c r="F47" s="17" t="s">
        <v>2</v>
      </c>
      <c r="G47" s="133" t="s">
        <v>9</v>
      </c>
      <c r="H47" s="133" t="s">
        <v>62</v>
      </c>
      <c r="I47" s="18" t="s">
        <v>8</v>
      </c>
      <c r="J47" s="162" t="s">
        <v>115</v>
      </c>
      <c r="K47" s="162" t="s">
        <v>119</v>
      </c>
      <c r="L47" s="14"/>
      <c r="M47" s="14"/>
      <c r="N47" s="135"/>
      <c r="O47" s="135"/>
      <c r="P47" s="113" t="s">
        <v>8</v>
      </c>
      <c r="Q47" s="17" t="s">
        <v>2</v>
      </c>
      <c r="R47" s="113" t="s">
        <v>8</v>
      </c>
      <c r="S47" s="17" t="s">
        <v>2</v>
      </c>
      <c r="T47" s="133" t="s">
        <v>9</v>
      </c>
      <c r="U47" s="123" t="s">
        <v>69</v>
      </c>
    </row>
    <row r="48" spans="1:21" ht="15" customHeight="1">
      <c r="A48" s="136"/>
      <c r="B48" s="136"/>
      <c r="C48" s="117" t="s">
        <v>10</v>
      </c>
      <c r="D48" s="98" t="s">
        <v>11</v>
      </c>
      <c r="E48" s="117" t="s">
        <v>10</v>
      </c>
      <c r="F48" s="98" t="s">
        <v>11</v>
      </c>
      <c r="G48" s="164"/>
      <c r="H48" s="164"/>
      <c r="I48" s="117" t="s">
        <v>10</v>
      </c>
      <c r="J48" s="163"/>
      <c r="K48" s="163"/>
      <c r="L48" s="14"/>
      <c r="M48" s="14"/>
      <c r="N48" s="136"/>
      <c r="O48" s="136"/>
      <c r="P48" s="117" t="s">
        <v>10</v>
      </c>
      <c r="Q48" s="98" t="s">
        <v>11</v>
      </c>
      <c r="R48" s="117" t="s">
        <v>10</v>
      </c>
      <c r="S48" s="98" t="s">
        <v>11</v>
      </c>
      <c r="T48" s="134"/>
      <c r="U48" s="124"/>
    </row>
    <row r="49" spans="1:21" ht="15">
      <c r="A49" s="73">
        <v>1</v>
      </c>
      <c r="B49" s="80" t="s">
        <v>46</v>
      </c>
      <c r="C49" s="41">
        <v>749</v>
      </c>
      <c r="D49" s="74">
        <v>0.04784108329075115</v>
      </c>
      <c r="E49" s="41">
        <v>624</v>
      </c>
      <c r="F49" s="74">
        <v>0.0406885758998435</v>
      </c>
      <c r="G49" s="32">
        <v>0.20032051282051277</v>
      </c>
      <c r="H49" s="42">
        <v>0</v>
      </c>
      <c r="I49" s="41">
        <v>869</v>
      </c>
      <c r="J49" s="33">
        <v>-0.13808975834292292</v>
      </c>
      <c r="K49" s="20">
        <v>0</v>
      </c>
      <c r="L49" s="14"/>
      <c r="M49" s="14"/>
      <c r="N49" s="73">
        <v>1</v>
      </c>
      <c r="O49" s="80" t="s">
        <v>46</v>
      </c>
      <c r="P49" s="41">
        <v>2610</v>
      </c>
      <c r="Q49" s="74">
        <v>0.0537302371541502</v>
      </c>
      <c r="R49" s="41">
        <v>1812</v>
      </c>
      <c r="S49" s="74">
        <v>0.03997970125543322</v>
      </c>
      <c r="T49" s="77">
        <v>0.4403973509933774</v>
      </c>
      <c r="U49" s="20">
        <v>1</v>
      </c>
    </row>
    <row r="50" spans="1:21" ht="15">
      <c r="A50" s="104">
        <v>2</v>
      </c>
      <c r="B50" s="81" t="s">
        <v>41</v>
      </c>
      <c r="C50" s="43">
        <v>650</v>
      </c>
      <c r="D50" s="71">
        <v>0.04151762902401635</v>
      </c>
      <c r="E50" s="43">
        <v>617</v>
      </c>
      <c r="F50" s="71">
        <v>0.0402321335419927</v>
      </c>
      <c r="G50" s="34">
        <v>0.05348460291734192</v>
      </c>
      <c r="H50" s="44">
        <v>0</v>
      </c>
      <c r="I50" s="43">
        <v>403</v>
      </c>
      <c r="J50" s="35">
        <v>0.6129032258064515</v>
      </c>
      <c r="K50" s="22">
        <v>3</v>
      </c>
      <c r="L50" s="14"/>
      <c r="M50" s="14"/>
      <c r="N50" s="104">
        <v>2</v>
      </c>
      <c r="O50" s="81" t="s">
        <v>42</v>
      </c>
      <c r="P50" s="43">
        <v>2216</v>
      </c>
      <c r="Q50" s="71">
        <v>0.045619235836627144</v>
      </c>
      <c r="R50" s="43">
        <v>1692</v>
      </c>
      <c r="S50" s="71">
        <v>0.03733203892063632</v>
      </c>
      <c r="T50" s="78">
        <v>0.30969267139479895</v>
      </c>
      <c r="U50" s="22">
        <v>1</v>
      </c>
    </row>
    <row r="51" spans="1:21" ht="15">
      <c r="A51" s="104">
        <v>3</v>
      </c>
      <c r="B51" s="81" t="s">
        <v>45</v>
      </c>
      <c r="C51" s="43">
        <v>586</v>
      </c>
      <c r="D51" s="71">
        <v>0.03742973939703628</v>
      </c>
      <c r="E51" s="43">
        <v>366</v>
      </c>
      <c r="F51" s="71">
        <v>0.023865414710485134</v>
      </c>
      <c r="G51" s="34">
        <v>0.6010928961748634</v>
      </c>
      <c r="H51" s="44">
        <v>8</v>
      </c>
      <c r="I51" s="43">
        <v>251</v>
      </c>
      <c r="J51" s="35">
        <v>1.3346613545816735</v>
      </c>
      <c r="K51" s="22">
        <v>13</v>
      </c>
      <c r="L51" s="14"/>
      <c r="M51" s="14"/>
      <c r="N51" s="104">
        <v>3</v>
      </c>
      <c r="O51" s="81" t="s">
        <v>41</v>
      </c>
      <c r="P51" s="43">
        <v>1677</v>
      </c>
      <c r="Q51" s="71">
        <v>0.03452322134387352</v>
      </c>
      <c r="R51" s="43">
        <v>2023</v>
      </c>
      <c r="S51" s="71">
        <v>0.04463517419411778</v>
      </c>
      <c r="T51" s="78">
        <v>-0.17103311913000496</v>
      </c>
      <c r="U51" s="22">
        <v>-2</v>
      </c>
    </row>
    <row r="52" spans="1:21" ht="15">
      <c r="A52" s="104">
        <v>4</v>
      </c>
      <c r="B52" s="81" t="s">
        <v>42</v>
      </c>
      <c r="C52" s="43">
        <v>562</v>
      </c>
      <c r="D52" s="71">
        <v>0.035896780786918756</v>
      </c>
      <c r="E52" s="43">
        <v>571</v>
      </c>
      <c r="F52" s="71">
        <v>0.03723265519040167</v>
      </c>
      <c r="G52" s="34">
        <v>-0.015761821366024553</v>
      </c>
      <c r="H52" s="44">
        <v>-1</v>
      </c>
      <c r="I52" s="43">
        <v>672</v>
      </c>
      <c r="J52" s="35">
        <v>-0.16369047619047616</v>
      </c>
      <c r="K52" s="22">
        <v>-2</v>
      </c>
      <c r="L52" s="14"/>
      <c r="M52" s="14"/>
      <c r="N52" s="104">
        <v>4</v>
      </c>
      <c r="O52" s="81" t="s">
        <v>39</v>
      </c>
      <c r="P52" s="43">
        <v>1332</v>
      </c>
      <c r="Q52" s="71">
        <v>0.027420948616600792</v>
      </c>
      <c r="R52" s="43">
        <v>1012</v>
      </c>
      <c r="S52" s="71">
        <v>0.022328619023453875</v>
      </c>
      <c r="T52" s="78">
        <v>0.3162055335968379</v>
      </c>
      <c r="U52" s="22">
        <v>6</v>
      </c>
    </row>
    <row r="53" spans="1:21" ht="15">
      <c r="A53" s="104">
        <v>5</v>
      </c>
      <c r="B53" s="82" t="s">
        <v>39</v>
      </c>
      <c r="C53" s="45">
        <v>443</v>
      </c>
      <c r="D53" s="76">
        <v>0.028295861011752684</v>
      </c>
      <c r="E53" s="45">
        <v>380</v>
      </c>
      <c r="F53" s="76">
        <v>0.02477829942618675</v>
      </c>
      <c r="G53" s="36">
        <v>0.1657894736842105</v>
      </c>
      <c r="H53" s="46">
        <v>5</v>
      </c>
      <c r="I53" s="45">
        <v>406</v>
      </c>
      <c r="J53" s="37">
        <v>0.09113300492610832</v>
      </c>
      <c r="K53" s="24">
        <v>-1</v>
      </c>
      <c r="L53" s="14"/>
      <c r="M53" s="14"/>
      <c r="N53" s="104">
        <v>5</v>
      </c>
      <c r="O53" s="82" t="s">
        <v>45</v>
      </c>
      <c r="P53" s="45">
        <v>1182</v>
      </c>
      <c r="Q53" s="76">
        <v>0.024333003952569168</v>
      </c>
      <c r="R53" s="45">
        <v>1169</v>
      </c>
      <c r="S53" s="76">
        <v>0.025792643911479823</v>
      </c>
      <c r="T53" s="79">
        <v>0.011120615911035081</v>
      </c>
      <c r="U53" s="24">
        <v>2</v>
      </c>
    </row>
    <row r="54" spans="1:21" ht="15">
      <c r="A54" s="38">
        <v>6</v>
      </c>
      <c r="B54" s="80" t="s">
        <v>57</v>
      </c>
      <c r="C54" s="41">
        <v>381</v>
      </c>
      <c r="D54" s="74">
        <v>0.024335717935615737</v>
      </c>
      <c r="E54" s="41">
        <v>214</v>
      </c>
      <c r="F54" s="74">
        <v>0.013954094940010433</v>
      </c>
      <c r="G54" s="32">
        <v>0.780373831775701</v>
      </c>
      <c r="H54" s="42">
        <v>15</v>
      </c>
      <c r="I54" s="41">
        <v>297</v>
      </c>
      <c r="J54" s="33">
        <v>0.2828282828282829</v>
      </c>
      <c r="K54" s="20">
        <v>5</v>
      </c>
      <c r="L54" s="14"/>
      <c r="M54" s="14"/>
      <c r="N54" s="38">
        <v>6</v>
      </c>
      <c r="O54" s="80" t="s">
        <v>48</v>
      </c>
      <c r="P54" s="41">
        <v>1171</v>
      </c>
      <c r="Q54" s="74">
        <v>0.024106554677206852</v>
      </c>
      <c r="R54" s="41">
        <v>1389</v>
      </c>
      <c r="S54" s="74">
        <v>0.030646691525274144</v>
      </c>
      <c r="T54" s="77">
        <v>-0.1569474442044636</v>
      </c>
      <c r="U54" s="20">
        <v>-2</v>
      </c>
    </row>
    <row r="55" spans="1:21" ht="15">
      <c r="A55" s="104"/>
      <c r="B55" s="81" t="s">
        <v>48</v>
      </c>
      <c r="C55" s="43">
        <v>381</v>
      </c>
      <c r="D55" s="71">
        <v>0.024335717935615737</v>
      </c>
      <c r="E55" s="43">
        <v>460</v>
      </c>
      <c r="F55" s="71">
        <v>0.029994783515910277</v>
      </c>
      <c r="G55" s="34">
        <v>-0.17173913043478262</v>
      </c>
      <c r="H55" s="44">
        <v>-1</v>
      </c>
      <c r="I55" s="43">
        <v>381</v>
      </c>
      <c r="J55" s="35">
        <v>0</v>
      </c>
      <c r="K55" s="22">
        <v>0</v>
      </c>
      <c r="L55" s="14"/>
      <c r="M55" s="14"/>
      <c r="N55" s="104">
        <v>7</v>
      </c>
      <c r="O55" s="81" t="s">
        <v>89</v>
      </c>
      <c r="P55" s="43">
        <v>1127</v>
      </c>
      <c r="Q55" s="71">
        <v>0.023200757575757576</v>
      </c>
      <c r="R55" s="43">
        <v>860</v>
      </c>
      <c r="S55" s="71">
        <v>0.018974913399377798</v>
      </c>
      <c r="T55" s="78">
        <v>0.3104651162790697</v>
      </c>
      <c r="U55" s="22">
        <v>6</v>
      </c>
    </row>
    <row r="56" spans="1:21" ht="15">
      <c r="A56" s="104">
        <v>8</v>
      </c>
      <c r="B56" s="81" t="s">
        <v>49</v>
      </c>
      <c r="C56" s="43">
        <v>359</v>
      </c>
      <c r="D56" s="71">
        <v>0.02293050587634134</v>
      </c>
      <c r="E56" s="43">
        <v>381</v>
      </c>
      <c r="F56" s="71">
        <v>0.024843505477308295</v>
      </c>
      <c r="G56" s="34">
        <v>-0.05774278215223094</v>
      </c>
      <c r="H56" s="44">
        <v>1</v>
      </c>
      <c r="I56" s="43">
        <v>301</v>
      </c>
      <c r="J56" s="35">
        <v>0.19269102990033216</v>
      </c>
      <c r="K56" s="22">
        <v>2</v>
      </c>
      <c r="L56" s="14"/>
      <c r="M56" s="14"/>
      <c r="N56" s="104">
        <v>8</v>
      </c>
      <c r="O56" s="81" t="s">
        <v>49</v>
      </c>
      <c r="P56" s="43">
        <v>1111</v>
      </c>
      <c r="Q56" s="71">
        <v>0.022871376811594204</v>
      </c>
      <c r="R56" s="43">
        <v>1326</v>
      </c>
      <c r="S56" s="71">
        <v>0.02925666879950577</v>
      </c>
      <c r="T56" s="78">
        <v>-0.1621417797888386</v>
      </c>
      <c r="U56" s="22">
        <v>-3</v>
      </c>
    </row>
    <row r="57" spans="1:21" ht="15">
      <c r="A57" s="104">
        <v>9</v>
      </c>
      <c r="B57" s="81" t="s">
        <v>54</v>
      </c>
      <c r="C57" s="43">
        <v>329</v>
      </c>
      <c r="D57" s="71">
        <v>0.02101430761369443</v>
      </c>
      <c r="E57" s="43">
        <v>341</v>
      </c>
      <c r="F57" s="71">
        <v>0.02223526343244653</v>
      </c>
      <c r="G57" s="34">
        <v>-0.035190615835777095</v>
      </c>
      <c r="H57" s="44">
        <v>3</v>
      </c>
      <c r="I57" s="43">
        <v>308</v>
      </c>
      <c r="J57" s="35">
        <v>0.06818181818181812</v>
      </c>
      <c r="K57" s="22">
        <v>-1</v>
      </c>
      <c r="L57" s="14"/>
      <c r="M57" s="14"/>
      <c r="N57" s="104">
        <v>9</v>
      </c>
      <c r="O57" s="81" t="s">
        <v>67</v>
      </c>
      <c r="P57" s="43">
        <v>1079</v>
      </c>
      <c r="Q57" s="71">
        <v>0.022212615283267456</v>
      </c>
      <c r="R57" s="43">
        <v>802</v>
      </c>
      <c r="S57" s="71">
        <v>0.017695209937559297</v>
      </c>
      <c r="T57" s="78">
        <v>0.3453865336658355</v>
      </c>
      <c r="U57" s="22">
        <v>7</v>
      </c>
    </row>
    <row r="58" spans="1:21" ht="15">
      <c r="A58" s="103">
        <v>10</v>
      </c>
      <c r="B58" s="82" t="s">
        <v>67</v>
      </c>
      <c r="C58" s="45">
        <v>324</v>
      </c>
      <c r="D58" s="76">
        <v>0.020694941236586613</v>
      </c>
      <c r="E58" s="45">
        <v>231</v>
      </c>
      <c r="F58" s="76">
        <v>0.015062597809076683</v>
      </c>
      <c r="G58" s="36">
        <v>0.4025974025974026</v>
      </c>
      <c r="H58" s="46">
        <v>9</v>
      </c>
      <c r="I58" s="45">
        <v>294</v>
      </c>
      <c r="J58" s="37">
        <v>0.1020408163265305</v>
      </c>
      <c r="K58" s="24">
        <v>3</v>
      </c>
      <c r="L58" s="14"/>
      <c r="M58" s="14"/>
      <c r="N58" s="103">
        <v>10</v>
      </c>
      <c r="O58" s="82" t="s">
        <v>73</v>
      </c>
      <c r="P58" s="45">
        <v>1009</v>
      </c>
      <c r="Q58" s="76">
        <v>0.0207715744400527</v>
      </c>
      <c r="R58" s="45">
        <v>953</v>
      </c>
      <c r="S58" s="76">
        <v>0.021026851708845398</v>
      </c>
      <c r="T58" s="79">
        <v>0.05876180482686255</v>
      </c>
      <c r="U58" s="24">
        <v>1</v>
      </c>
    </row>
    <row r="59" spans="1:21" ht="15">
      <c r="A59" s="38">
        <v>11</v>
      </c>
      <c r="B59" s="80" t="s">
        <v>87</v>
      </c>
      <c r="C59" s="41">
        <v>309</v>
      </c>
      <c r="D59" s="74">
        <v>0.019736842105263157</v>
      </c>
      <c r="E59" s="41">
        <v>188</v>
      </c>
      <c r="F59" s="74">
        <v>0.012258737610850287</v>
      </c>
      <c r="G59" s="32">
        <v>0.6436170212765957</v>
      </c>
      <c r="H59" s="42">
        <v>11</v>
      </c>
      <c r="I59" s="41">
        <v>219</v>
      </c>
      <c r="J59" s="33">
        <v>0.41095890410958913</v>
      </c>
      <c r="K59" s="20">
        <v>8</v>
      </c>
      <c r="L59" s="14"/>
      <c r="M59" s="14"/>
      <c r="N59" s="38">
        <v>11</v>
      </c>
      <c r="O59" s="80" t="s">
        <v>54</v>
      </c>
      <c r="P59" s="41">
        <v>996</v>
      </c>
      <c r="Q59" s="74">
        <v>0.02050395256916996</v>
      </c>
      <c r="R59" s="41">
        <v>1114</v>
      </c>
      <c r="S59" s="74">
        <v>0.024579132008031242</v>
      </c>
      <c r="T59" s="77">
        <v>-0.10592459605026927</v>
      </c>
      <c r="U59" s="20">
        <v>-2</v>
      </c>
    </row>
    <row r="60" spans="1:21" ht="15">
      <c r="A60" s="104">
        <v>12</v>
      </c>
      <c r="B60" s="81" t="s">
        <v>44</v>
      </c>
      <c r="C60" s="43">
        <v>298</v>
      </c>
      <c r="D60" s="71">
        <v>0.019034236075625956</v>
      </c>
      <c r="E60" s="43">
        <v>484</v>
      </c>
      <c r="F60" s="71">
        <v>0.03155972874282734</v>
      </c>
      <c r="G60" s="34">
        <v>-0.3842975206611571</v>
      </c>
      <c r="H60" s="44">
        <v>-8</v>
      </c>
      <c r="I60" s="43">
        <v>274</v>
      </c>
      <c r="J60" s="35">
        <v>0.0875912408759123</v>
      </c>
      <c r="K60" s="22">
        <v>3</v>
      </c>
      <c r="L60" s="14"/>
      <c r="M60" s="14"/>
      <c r="N60" s="104">
        <v>12</v>
      </c>
      <c r="O60" s="81" t="s">
        <v>57</v>
      </c>
      <c r="P60" s="43">
        <v>970</v>
      </c>
      <c r="Q60" s="71">
        <v>0.01996870882740448</v>
      </c>
      <c r="R60" s="43">
        <v>672</v>
      </c>
      <c r="S60" s="71">
        <v>0.014826909074862652</v>
      </c>
      <c r="T60" s="78">
        <v>0.44345238095238093</v>
      </c>
      <c r="U60" s="22">
        <v>9</v>
      </c>
    </row>
    <row r="61" spans="1:21" ht="15">
      <c r="A61" s="104">
        <v>13</v>
      </c>
      <c r="B61" s="81" t="s">
        <v>89</v>
      </c>
      <c r="C61" s="43">
        <v>289</v>
      </c>
      <c r="D61" s="71">
        <v>0.018459376596831886</v>
      </c>
      <c r="E61" s="43">
        <v>419</v>
      </c>
      <c r="F61" s="71">
        <v>0.02732133541992697</v>
      </c>
      <c r="G61" s="34">
        <v>-0.31026252983293556</v>
      </c>
      <c r="H61" s="44">
        <v>-7</v>
      </c>
      <c r="I61" s="43">
        <v>453</v>
      </c>
      <c r="J61" s="35">
        <v>-0.36203090507726265</v>
      </c>
      <c r="K61" s="22">
        <v>-10</v>
      </c>
      <c r="L61" s="14"/>
      <c r="M61" s="14"/>
      <c r="N61" s="104">
        <v>13</v>
      </c>
      <c r="O61" s="81" t="s">
        <v>44</v>
      </c>
      <c r="P61" s="43">
        <v>960</v>
      </c>
      <c r="Q61" s="71">
        <v>0.019762845849802372</v>
      </c>
      <c r="R61" s="43">
        <v>1187</v>
      </c>
      <c r="S61" s="71">
        <v>0.02618979326169936</v>
      </c>
      <c r="T61" s="78">
        <v>-0.19123841617523163</v>
      </c>
      <c r="U61" s="22">
        <v>-7</v>
      </c>
    </row>
    <row r="62" spans="1:21" ht="15">
      <c r="A62" s="104">
        <v>14</v>
      </c>
      <c r="B62" s="81" t="s">
        <v>65</v>
      </c>
      <c r="C62" s="43">
        <v>270</v>
      </c>
      <c r="D62" s="71">
        <v>0.017245784363822177</v>
      </c>
      <c r="E62" s="43">
        <v>240</v>
      </c>
      <c r="F62" s="71">
        <v>0.01564945226917058</v>
      </c>
      <c r="G62" s="34">
        <v>0.125</v>
      </c>
      <c r="H62" s="44">
        <v>4</v>
      </c>
      <c r="I62" s="43">
        <v>341</v>
      </c>
      <c r="J62" s="35">
        <v>-0.2082111436950147</v>
      </c>
      <c r="K62" s="22">
        <v>-7</v>
      </c>
      <c r="L62" s="14"/>
      <c r="M62" s="14"/>
      <c r="N62" s="104">
        <v>14</v>
      </c>
      <c r="O62" s="81" t="s">
        <v>65</v>
      </c>
      <c r="P62" s="43">
        <v>895</v>
      </c>
      <c r="Q62" s="71">
        <v>0.018424736495388668</v>
      </c>
      <c r="R62" s="43">
        <v>780</v>
      </c>
      <c r="S62" s="71">
        <v>0.017209805176179864</v>
      </c>
      <c r="T62" s="78">
        <v>0.14743589743589736</v>
      </c>
      <c r="U62" s="22">
        <v>4</v>
      </c>
    </row>
    <row r="63" spans="1:21" ht="15">
      <c r="A63" s="103">
        <v>15</v>
      </c>
      <c r="B63" s="82" t="s">
        <v>72</v>
      </c>
      <c r="C63" s="45">
        <v>262</v>
      </c>
      <c r="D63" s="76">
        <v>0.01673479816044967</v>
      </c>
      <c r="E63" s="45">
        <v>289</v>
      </c>
      <c r="F63" s="76">
        <v>0.018844548774126238</v>
      </c>
      <c r="G63" s="36">
        <v>-0.09342560553633217</v>
      </c>
      <c r="H63" s="46">
        <v>0</v>
      </c>
      <c r="I63" s="45">
        <v>231</v>
      </c>
      <c r="J63" s="37">
        <v>0.1341991341991342</v>
      </c>
      <c r="K63" s="24">
        <v>2</v>
      </c>
      <c r="L63" s="14"/>
      <c r="M63" s="14"/>
      <c r="N63" s="103">
        <v>15</v>
      </c>
      <c r="O63" s="82" t="s">
        <v>82</v>
      </c>
      <c r="P63" s="45">
        <v>858</v>
      </c>
      <c r="Q63" s="76">
        <v>0.017663043478260868</v>
      </c>
      <c r="R63" s="45">
        <v>800</v>
      </c>
      <c r="S63" s="76">
        <v>0.017651082231979347</v>
      </c>
      <c r="T63" s="79">
        <v>0.07250000000000001</v>
      </c>
      <c r="U63" s="24">
        <v>2</v>
      </c>
    </row>
    <row r="64" spans="1:21" ht="15">
      <c r="A64" s="38">
        <v>16</v>
      </c>
      <c r="B64" s="80" t="s">
        <v>51</v>
      </c>
      <c r="C64" s="41">
        <v>250</v>
      </c>
      <c r="D64" s="74">
        <v>0.015968318855390906</v>
      </c>
      <c r="E64" s="41">
        <v>299</v>
      </c>
      <c r="F64" s="74">
        <v>0.01949660928534168</v>
      </c>
      <c r="G64" s="32">
        <v>-0.16387959866220736</v>
      </c>
      <c r="H64" s="42">
        <v>-3</v>
      </c>
      <c r="I64" s="41">
        <v>223</v>
      </c>
      <c r="J64" s="33">
        <v>0.12107623318385641</v>
      </c>
      <c r="K64" s="20">
        <v>2</v>
      </c>
      <c r="L64" s="14"/>
      <c r="M64" s="14"/>
      <c r="N64" s="38">
        <v>16</v>
      </c>
      <c r="O64" s="80" t="s">
        <v>51</v>
      </c>
      <c r="P64" s="41">
        <v>822</v>
      </c>
      <c r="Q64" s="74">
        <v>0.01692193675889328</v>
      </c>
      <c r="R64" s="41">
        <v>827</v>
      </c>
      <c r="S64" s="74">
        <v>0.01824680625730865</v>
      </c>
      <c r="T64" s="77">
        <v>-0.006045949214026569</v>
      </c>
      <c r="U64" s="20">
        <v>-2</v>
      </c>
    </row>
    <row r="65" spans="1:21" ht="15">
      <c r="A65" s="104">
        <v>17</v>
      </c>
      <c r="B65" s="81" t="s">
        <v>63</v>
      </c>
      <c r="C65" s="43">
        <v>248</v>
      </c>
      <c r="D65" s="71">
        <v>0.015840572304547777</v>
      </c>
      <c r="E65" s="43">
        <v>400</v>
      </c>
      <c r="F65" s="71">
        <v>0.02608242044861763</v>
      </c>
      <c r="G65" s="34">
        <v>-0.38</v>
      </c>
      <c r="H65" s="44">
        <v>-9</v>
      </c>
      <c r="I65" s="43">
        <v>217</v>
      </c>
      <c r="J65" s="35">
        <v>0.1428571428571428</v>
      </c>
      <c r="K65" s="22">
        <v>3</v>
      </c>
      <c r="L65" s="14"/>
      <c r="M65" s="14"/>
      <c r="N65" s="104">
        <v>17</v>
      </c>
      <c r="O65" s="81" t="s">
        <v>83</v>
      </c>
      <c r="P65" s="43">
        <v>806</v>
      </c>
      <c r="Q65" s="71">
        <v>0.016592555994729908</v>
      </c>
      <c r="R65" s="43">
        <v>923</v>
      </c>
      <c r="S65" s="71">
        <v>0.02036493612514617</v>
      </c>
      <c r="T65" s="78">
        <v>-0.12676056338028174</v>
      </c>
      <c r="U65" s="22">
        <v>-5</v>
      </c>
    </row>
    <row r="66" spans="1:21" ht="15">
      <c r="A66" s="104">
        <v>18</v>
      </c>
      <c r="B66" s="81" t="s">
        <v>83</v>
      </c>
      <c r="C66" s="43">
        <v>237</v>
      </c>
      <c r="D66" s="71">
        <v>0.015137966274910578</v>
      </c>
      <c r="E66" s="43">
        <v>294</v>
      </c>
      <c r="F66" s="71">
        <v>0.01917057902973396</v>
      </c>
      <c r="G66" s="34">
        <v>-0.19387755102040816</v>
      </c>
      <c r="H66" s="44">
        <v>-4</v>
      </c>
      <c r="I66" s="43">
        <v>304</v>
      </c>
      <c r="J66" s="35">
        <v>-0.2203947368421053</v>
      </c>
      <c r="K66" s="22">
        <v>-9</v>
      </c>
      <c r="L66" s="14"/>
      <c r="M66" s="14"/>
      <c r="N66" s="104">
        <v>18</v>
      </c>
      <c r="O66" s="81" t="s">
        <v>87</v>
      </c>
      <c r="P66" s="43">
        <v>770</v>
      </c>
      <c r="Q66" s="71">
        <v>0.01585144927536232</v>
      </c>
      <c r="R66" s="43">
        <v>445</v>
      </c>
      <c r="S66" s="71">
        <v>0.009818414491538512</v>
      </c>
      <c r="T66" s="78">
        <v>0.7303370786516854</v>
      </c>
      <c r="U66" s="22">
        <v>13</v>
      </c>
    </row>
    <row r="67" spans="1:21" ht="15">
      <c r="A67" s="104">
        <v>19</v>
      </c>
      <c r="B67" s="81" t="s">
        <v>73</v>
      </c>
      <c r="C67" s="43">
        <v>225</v>
      </c>
      <c r="D67" s="71">
        <v>0.014371486969851814</v>
      </c>
      <c r="E67" s="43">
        <v>403</v>
      </c>
      <c r="F67" s="71">
        <v>0.026278038601982263</v>
      </c>
      <c r="G67" s="34">
        <v>-0.4416873449131513</v>
      </c>
      <c r="H67" s="44">
        <v>-12</v>
      </c>
      <c r="I67" s="43">
        <v>295</v>
      </c>
      <c r="J67" s="35">
        <v>-0.23728813559322037</v>
      </c>
      <c r="K67" s="22">
        <v>-7</v>
      </c>
      <c r="N67" s="104">
        <v>19</v>
      </c>
      <c r="O67" s="81" t="s">
        <v>63</v>
      </c>
      <c r="P67" s="43">
        <v>689</v>
      </c>
      <c r="Q67" s="71">
        <v>0.014183959156785244</v>
      </c>
      <c r="R67" s="43">
        <v>1140</v>
      </c>
      <c r="S67" s="71">
        <v>0.025152792180570573</v>
      </c>
      <c r="T67" s="78">
        <v>-0.3956140350877193</v>
      </c>
      <c r="U67" s="22">
        <v>-11</v>
      </c>
    </row>
    <row r="68" spans="1:21" ht="15">
      <c r="A68" s="103">
        <v>20</v>
      </c>
      <c r="B68" s="82" t="s">
        <v>130</v>
      </c>
      <c r="C68" s="45">
        <v>216</v>
      </c>
      <c r="D68" s="76">
        <v>0.013796627491057742</v>
      </c>
      <c r="E68" s="45">
        <v>172</v>
      </c>
      <c r="F68" s="76">
        <v>0.011215440792905582</v>
      </c>
      <c r="G68" s="36">
        <v>0.2558139534883721</v>
      </c>
      <c r="H68" s="46">
        <v>7</v>
      </c>
      <c r="I68" s="45">
        <v>172</v>
      </c>
      <c r="J68" s="37">
        <v>0.2558139534883721</v>
      </c>
      <c r="K68" s="24">
        <v>7</v>
      </c>
      <c r="N68" s="103">
        <v>20</v>
      </c>
      <c r="O68" s="82" t="s">
        <v>72</v>
      </c>
      <c r="P68" s="45">
        <v>686</v>
      </c>
      <c r="Q68" s="76">
        <v>0.014122200263504612</v>
      </c>
      <c r="R68" s="45">
        <v>663</v>
      </c>
      <c r="S68" s="76">
        <v>0.014628334399752885</v>
      </c>
      <c r="T68" s="79">
        <v>0.03469079939668185</v>
      </c>
      <c r="U68" s="24">
        <v>2</v>
      </c>
    </row>
    <row r="69" spans="1:21" ht="15">
      <c r="A69" s="129" t="s">
        <v>53</v>
      </c>
      <c r="B69" s="130"/>
      <c r="C69" s="49">
        <f>SUM(C49:C68)</f>
        <v>7368</v>
      </c>
      <c r="D69" s="6">
        <f>C69/C71</f>
        <v>0.47061829330608074</v>
      </c>
      <c r="E69" s="49">
        <f>SUM(E49:E68)</f>
        <v>7373</v>
      </c>
      <c r="F69" s="6">
        <f>E69/E71</f>
        <v>0.4807642149191445</v>
      </c>
      <c r="G69" s="25">
        <f>C69/E69-1</f>
        <v>-0.0006781500067815083</v>
      </c>
      <c r="H69" s="25"/>
      <c r="I69" s="49">
        <f>SUM(I49:I68)</f>
        <v>6911</v>
      </c>
      <c r="J69" s="26">
        <f>C69/I69-1</f>
        <v>0.0661264650557083</v>
      </c>
      <c r="K69" s="27"/>
      <c r="N69" s="129" t="s">
        <v>53</v>
      </c>
      <c r="O69" s="130"/>
      <c r="P69" s="3">
        <f>SUM(P49:P68)</f>
        <v>22966</v>
      </c>
      <c r="Q69" s="6">
        <f>P69/P71</f>
        <v>0.47278491436100134</v>
      </c>
      <c r="R69" s="3">
        <f>SUM(R49:R68)</f>
        <v>21589</v>
      </c>
      <c r="S69" s="6">
        <f>R69/R71</f>
        <v>0.47633651788275266</v>
      </c>
      <c r="T69" s="25">
        <f>P69/R69-1</f>
        <v>0.06378248181944501</v>
      </c>
      <c r="U69" s="50"/>
    </row>
    <row r="70" spans="1:21" ht="15">
      <c r="A70" s="129" t="s">
        <v>12</v>
      </c>
      <c r="B70" s="130"/>
      <c r="C70" s="49">
        <f>C71-SUM(C49:C68)</f>
        <v>8288</v>
      </c>
      <c r="D70" s="6">
        <f>C70/C71</f>
        <v>0.5293817066939193</v>
      </c>
      <c r="E70" s="49">
        <f>E71-SUM(E49:E68)</f>
        <v>7963</v>
      </c>
      <c r="F70" s="6">
        <f>E70/E71</f>
        <v>0.5192357850808555</v>
      </c>
      <c r="G70" s="25">
        <f>C70/E70-1</f>
        <v>0.04081376365691325</v>
      </c>
      <c r="H70" s="25"/>
      <c r="I70" s="49">
        <f>I71-SUM(I49:I68)</f>
        <v>8016</v>
      </c>
      <c r="J70" s="26">
        <f>C70/I70-1</f>
        <v>0.03393213572854292</v>
      </c>
      <c r="K70" s="27"/>
      <c r="N70" s="129" t="s">
        <v>12</v>
      </c>
      <c r="O70" s="130"/>
      <c r="P70" s="3">
        <f>P71-SUM(P49:P68)</f>
        <v>25610</v>
      </c>
      <c r="Q70" s="6">
        <f>P70/P71</f>
        <v>0.5272150856389987</v>
      </c>
      <c r="R70" s="3">
        <f>R71-SUM(R49:R68)</f>
        <v>23734</v>
      </c>
      <c r="S70" s="6">
        <f>R70/R71</f>
        <v>0.5236634821172473</v>
      </c>
      <c r="T70" s="25">
        <f>P70/R70-1</f>
        <v>0.07904272351900232</v>
      </c>
      <c r="U70" s="51"/>
    </row>
    <row r="71" spans="1:21" ht="15">
      <c r="A71" s="125" t="s">
        <v>38</v>
      </c>
      <c r="B71" s="126"/>
      <c r="C71" s="47">
        <v>15656</v>
      </c>
      <c r="D71" s="28">
        <v>1</v>
      </c>
      <c r="E71" s="47">
        <v>15336</v>
      </c>
      <c r="F71" s="28">
        <v>1</v>
      </c>
      <c r="G71" s="29">
        <v>0.02086593635889411</v>
      </c>
      <c r="H71" s="29"/>
      <c r="I71" s="47">
        <v>14927</v>
      </c>
      <c r="J71" s="105">
        <v>0.04883767669324035</v>
      </c>
      <c r="K71" s="30"/>
      <c r="N71" s="125" t="s">
        <v>38</v>
      </c>
      <c r="O71" s="126"/>
      <c r="P71" s="47">
        <v>48576</v>
      </c>
      <c r="Q71" s="28">
        <v>1</v>
      </c>
      <c r="R71" s="47">
        <v>45323</v>
      </c>
      <c r="S71" s="28">
        <v>1</v>
      </c>
      <c r="T71" s="52">
        <v>0.07177371312578606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429" dxfId="151" operator="lessThan">
      <formula>0</formula>
    </cfRule>
  </conditionalFormatting>
  <conditionalFormatting sqref="K33">
    <cfRule type="cellIs" priority="431" dxfId="151" operator="lessThan">
      <formula>0</formula>
    </cfRule>
  </conditionalFormatting>
  <conditionalFormatting sqref="G32:H32 J32">
    <cfRule type="cellIs" priority="430" dxfId="151" operator="lessThan">
      <formula>0</formula>
    </cfRule>
  </conditionalFormatting>
  <conditionalFormatting sqref="G33:H33 J33">
    <cfRule type="cellIs" priority="432" dxfId="151" operator="lessThan">
      <formula>0</formula>
    </cfRule>
  </conditionalFormatting>
  <conditionalFormatting sqref="K69">
    <cfRule type="cellIs" priority="425" dxfId="151" operator="lessThan">
      <formula>0</formula>
    </cfRule>
  </conditionalFormatting>
  <conditionalFormatting sqref="K70">
    <cfRule type="cellIs" priority="427" dxfId="151" operator="lessThan">
      <formula>0</formula>
    </cfRule>
  </conditionalFormatting>
  <conditionalFormatting sqref="G69:H69 J69">
    <cfRule type="cellIs" priority="426" dxfId="151" operator="lessThan">
      <formula>0</formula>
    </cfRule>
  </conditionalFormatting>
  <conditionalFormatting sqref="G70:H70 J70">
    <cfRule type="cellIs" priority="428" dxfId="151" operator="lessThan">
      <formula>0</formula>
    </cfRule>
  </conditionalFormatting>
  <conditionalFormatting sqref="U33">
    <cfRule type="cellIs" priority="421" dxfId="151" operator="lessThan">
      <formula>0</formula>
    </cfRule>
  </conditionalFormatting>
  <conditionalFormatting sqref="T33">
    <cfRule type="cellIs" priority="420" dxfId="151" operator="lessThan">
      <formula>0</formula>
    </cfRule>
  </conditionalFormatting>
  <conditionalFormatting sqref="T32">
    <cfRule type="cellIs" priority="419" dxfId="151" operator="lessThan">
      <formula>0</formula>
    </cfRule>
  </conditionalFormatting>
  <conditionalFormatting sqref="U32">
    <cfRule type="cellIs" priority="422" dxfId="151" operator="lessThan">
      <formula>0</formula>
    </cfRule>
    <cfRule type="cellIs" priority="423" dxfId="152" operator="equal">
      <formula>0</formula>
    </cfRule>
    <cfRule type="cellIs" priority="424" dxfId="153" operator="greaterThan">
      <formula>0</formula>
    </cfRule>
  </conditionalFormatting>
  <conditionalFormatting sqref="T69">
    <cfRule type="cellIs" priority="413" dxfId="151" operator="lessThan">
      <formula>0</formula>
    </cfRule>
  </conditionalFormatting>
  <conditionalFormatting sqref="U70">
    <cfRule type="cellIs" priority="415" dxfId="151" operator="lessThan">
      <formula>0</formula>
    </cfRule>
  </conditionalFormatting>
  <conditionalFormatting sqref="U69">
    <cfRule type="cellIs" priority="416" dxfId="151" operator="lessThan">
      <formula>0</formula>
    </cfRule>
    <cfRule type="cellIs" priority="417" dxfId="152" operator="equal">
      <formula>0</formula>
    </cfRule>
    <cfRule type="cellIs" priority="418" dxfId="153" operator="greaterThan">
      <formula>0</formula>
    </cfRule>
  </conditionalFormatting>
  <conditionalFormatting sqref="T70">
    <cfRule type="cellIs" priority="414" dxfId="151" operator="lessThan">
      <formula>0</formula>
    </cfRule>
  </conditionalFormatting>
  <conditionalFormatting sqref="K34">
    <cfRule type="cellIs" priority="55" dxfId="151" operator="lessThan">
      <formula>0</formula>
    </cfRule>
  </conditionalFormatting>
  <conditionalFormatting sqref="G12:G31 J12:J31">
    <cfRule type="cellIs" priority="31" dxfId="151" operator="lessThan">
      <formula>0</formula>
    </cfRule>
  </conditionalFormatting>
  <conditionalFormatting sqref="K12:K31">
    <cfRule type="cellIs" priority="28" dxfId="151" operator="lessThan">
      <formula>0</formula>
    </cfRule>
    <cfRule type="cellIs" priority="29" dxfId="152" operator="equal">
      <formula>0</formula>
    </cfRule>
    <cfRule type="cellIs" priority="30" dxfId="153" operator="greaterThan">
      <formula>0</formula>
    </cfRule>
  </conditionalFormatting>
  <conditionalFormatting sqref="H12:H31">
    <cfRule type="cellIs" priority="25" dxfId="151" operator="lessThan">
      <formula>0</formula>
    </cfRule>
    <cfRule type="cellIs" priority="26" dxfId="152" operator="equal">
      <formula>0</formula>
    </cfRule>
    <cfRule type="cellIs" priority="27" dxfId="153" operator="greaterThan">
      <formula>0</formula>
    </cfRule>
  </conditionalFormatting>
  <conditionalFormatting sqref="G34 J34">
    <cfRule type="cellIs" priority="24" dxfId="151" operator="lessThan">
      <formula>0</formula>
    </cfRule>
  </conditionalFormatting>
  <conditionalFormatting sqref="H34">
    <cfRule type="cellIs" priority="23" dxfId="151" operator="lessThan">
      <formula>0</formula>
    </cfRule>
  </conditionalFormatting>
  <conditionalFormatting sqref="T12:T31">
    <cfRule type="cellIs" priority="22" dxfId="151" operator="lessThan">
      <formula>0</formula>
    </cfRule>
  </conditionalFormatting>
  <conditionalFormatting sqref="U12:U31">
    <cfRule type="cellIs" priority="19" dxfId="151" operator="lessThan">
      <formula>0</formula>
    </cfRule>
    <cfRule type="cellIs" priority="20" dxfId="152" operator="equal">
      <formula>0</formula>
    </cfRule>
    <cfRule type="cellIs" priority="21" dxfId="153" operator="greaterThan">
      <formula>0</formula>
    </cfRule>
  </conditionalFormatting>
  <conditionalFormatting sqref="T34">
    <cfRule type="cellIs" priority="18" dxfId="151" operator="lessThan">
      <formula>0</formula>
    </cfRule>
  </conditionalFormatting>
  <conditionalFormatting sqref="U34">
    <cfRule type="cellIs" priority="17" dxfId="151" operator="lessThan">
      <formula>0</formula>
    </cfRule>
  </conditionalFormatting>
  <conditionalFormatting sqref="G49:G68 J49:J68">
    <cfRule type="cellIs" priority="16" dxfId="151" operator="lessThan">
      <formula>0</formula>
    </cfRule>
  </conditionalFormatting>
  <conditionalFormatting sqref="K49:K68">
    <cfRule type="cellIs" priority="13" dxfId="151" operator="lessThan">
      <formula>0</formula>
    </cfRule>
    <cfRule type="cellIs" priority="14" dxfId="152" operator="equal">
      <formula>0</formula>
    </cfRule>
    <cfRule type="cellIs" priority="15" dxfId="153" operator="greaterThan">
      <formula>0</formula>
    </cfRule>
  </conditionalFormatting>
  <conditionalFormatting sqref="H49:H68">
    <cfRule type="cellIs" priority="10" dxfId="151" operator="lessThan">
      <formula>0</formula>
    </cfRule>
    <cfRule type="cellIs" priority="11" dxfId="152" operator="equal">
      <formula>0</formula>
    </cfRule>
    <cfRule type="cellIs" priority="12" dxfId="153" operator="greaterThan">
      <formula>0</formula>
    </cfRule>
  </conditionalFormatting>
  <conditionalFormatting sqref="G71 J71">
    <cfRule type="cellIs" priority="9" dxfId="151" operator="lessThan">
      <formula>0</formula>
    </cfRule>
  </conditionalFormatting>
  <conditionalFormatting sqref="K71">
    <cfRule type="cellIs" priority="8" dxfId="151" operator="lessThan">
      <formula>0</formula>
    </cfRule>
  </conditionalFormatting>
  <conditionalFormatting sqref="H71">
    <cfRule type="cellIs" priority="7" dxfId="151" operator="lessThan">
      <formula>0</formula>
    </cfRule>
  </conditionalFormatting>
  <conditionalFormatting sqref="T49:T68">
    <cfRule type="cellIs" priority="6" dxfId="151" operator="lessThan">
      <formula>0</formula>
    </cfRule>
  </conditionalFormatting>
  <conditionalFormatting sqref="U49:U68">
    <cfRule type="cellIs" priority="3" dxfId="151" operator="lessThan">
      <formula>0</formula>
    </cfRule>
    <cfRule type="cellIs" priority="4" dxfId="152" operator="equal">
      <formula>0</formula>
    </cfRule>
    <cfRule type="cellIs" priority="5" dxfId="153" operator="greaterThan">
      <formula>0</formula>
    </cfRule>
  </conditionalFormatting>
  <conditionalFormatting sqref="T71">
    <cfRule type="cellIs" priority="2" dxfId="151" operator="lessThan">
      <formula>0</formula>
    </cfRule>
  </conditionalFormatting>
  <conditionalFormatting sqref="U71">
    <cfRule type="cellIs" priority="1" dxfId="1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0">
      <selection activeCell="R42" sqref="R42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4" width="8.851562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2"/>
      <c r="N1" t="s">
        <v>109</v>
      </c>
    </row>
    <row r="2" spans="1:14" ht="14.25" customHeight="1">
      <c r="A2" s="137" t="s">
        <v>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15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110</v>
      </c>
      <c r="D5" s="144"/>
      <c r="E5" s="144"/>
      <c r="F5" s="144"/>
      <c r="G5" s="145"/>
      <c r="H5" s="144" t="s">
        <v>93</v>
      </c>
      <c r="I5" s="144"/>
      <c r="J5" s="143" t="s">
        <v>111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112</v>
      </c>
      <c r="D6" s="151"/>
      <c r="E6" s="151"/>
      <c r="F6" s="151"/>
      <c r="G6" s="152"/>
      <c r="H6" s="151" t="s">
        <v>94</v>
      </c>
      <c r="I6" s="151"/>
      <c r="J6" s="150" t="s">
        <v>113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114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7" t="s">
        <v>115</v>
      </c>
      <c r="J9" s="113" t="s">
        <v>8</v>
      </c>
      <c r="K9" s="93" t="s">
        <v>2</v>
      </c>
      <c r="L9" s="114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7" t="s">
        <v>10</v>
      </c>
      <c r="K10" s="116" t="s">
        <v>11</v>
      </c>
      <c r="L10" s="92" t="s">
        <v>10</v>
      </c>
      <c r="M10" s="116" t="s">
        <v>11</v>
      </c>
      <c r="N10" s="166"/>
    </row>
    <row r="11" spans="1:14" ht="14.25" customHeight="1">
      <c r="A11" s="73">
        <v>1</v>
      </c>
      <c r="B11" s="83" t="s">
        <v>28</v>
      </c>
      <c r="C11" s="41">
        <v>876</v>
      </c>
      <c r="D11" s="86">
        <v>0.15523657628920787</v>
      </c>
      <c r="E11" s="41">
        <v>1311</v>
      </c>
      <c r="F11" s="89">
        <v>0.21502378218796128</v>
      </c>
      <c r="G11" s="77">
        <v>-0.3318077803203662</v>
      </c>
      <c r="H11" s="106">
        <v>892</v>
      </c>
      <c r="I11" s="74">
        <v>-0.017937219730941756</v>
      </c>
      <c r="J11" s="41">
        <v>2625</v>
      </c>
      <c r="K11" s="86">
        <v>0.1711993738994326</v>
      </c>
      <c r="L11" s="41">
        <v>3191</v>
      </c>
      <c r="M11" s="89">
        <v>0.21844194961664842</v>
      </c>
      <c r="N11" s="77">
        <v>-0.1773738639924789</v>
      </c>
    </row>
    <row r="12" spans="1:14" ht="14.25" customHeight="1">
      <c r="A12" s="72">
        <v>2</v>
      </c>
      <c r="B12" s="84" t="s">
        <v>26</v>
      </c>
      <c r="C12" s="43">
        <v>939</v>
      </c>
      <c r="D12" s="87">
        <v>0.16640085061137694</v>
      </c>
      <c r="E12" s="43">
        <v>845</v>
      </c>
      <c r="F12" s="90">
        <v>0.13859275053304904</v>
      </c>
      <c r="G12" s="78">
        <v>0.1112426035502958</v>
      </c>
      <c r="H12" s="107">
        <v>673</v>
      </c>
      <c r="I12" s="71">
        <v>0.39524517087667155</v>
      </c>
      <c r="J12" s="43">
        <v>2263</v>
      </c>
      <c r="K12" s="87">
        <v>0.14759016500358704</v>
      </c>
      <c r="L12" s="43">
        <v>1913</v>
      </c>
      <c r="M12" s="90">
        <v>0.13095564074479737</v>
      </c>
      <c r="N12" s="78">
        <v>0.18295870360690025</v>
      </c>
    </row>
    <row r="13" spans="1:14" ht="14.25" customHeight="1">
      <c r="A13" s="72">
        <v>3</v>
      </c>
      <c r="B13" s="84" t="s">
        <v>23</v>
      </c>
      <c r="C13" s="43">
        <v>638</v>
      </c>
      <c r="D13" s="87">
        <v>0.11306042884990253</v>
      </c>
      <c r="E13" s="43">
        <v>579</v>
      </c>
      <c r="F13" s="90">
        <v>0.09496473675578153</v>
      </c>
      <c r="G13" s="78">
        <v>0.10189982728842839</v>
      </c>
      <c r="H13" s="107">
        <v>565</v>
      </c>
      <c r="I13" s="71">
        <v>0.12920353982300892</v>
      </c>
      <c r="J13" s="43">
        <v>1808</v>
      </c>
      <c r="K13" s="87">
        <v>0.11791560686101872</v>
      </c>
      <c r="L13" s="43">
        <v>1473</v>
      </c>
      <c r="M13" s="90">
        <v>0.10083515881708653</v>
      </c>
      <c r="N13" s="78">
        <v>0.22742701968771217</v>
      </c>
    </row>
    <row r="14" spans="1:14" ht="14.25" customHeight="1">
      <c r="A14" s="72">
        <v>4</v>
      </c>
      <c r="B14" s="84" t="s">
        <v>29</v>
      </c>
      <c r="C14" s="43">
        <v>549</v>
      </c>
      <c r="D14" s="87">
        <v>0.09728867623604466</v>
      </c>
      <c r="E14" s="43">
        <v>608</v>
      </c>
      <c r="F14" s="90">
        <v>0.09972117434804002</v>
      </c>
      <c r="G14" s="78">
        <v>-0.09703947368421051</v>
      </c>
      <c r="H14" s="107">
        <v>428</v>
      </c>
      <c r="I14" s="71">
        <v>0.2827102803738317</v>
      </c>
      <c r="J14" s="43">
        <v>1553</v>
      </c>
      <c r="K14" s="87">
        <v>0.10128481053935955</v>
      </c>
      <c r="L14" s="43">
        <v>1450</v>
      </c>
      <c r="M14" s="90">
        <v>0.09926067907995619</v>
      </c>
      <c r="N14" s="78">
        <v>0.07103448275862068</v>
      </c>
    </row>
    <row r="15" spans="1:14" ht="14.25" customHeight="1">
      <c r="A15" s="75">
        <v>5</v>
      </c>
      <c r="B15" s="85" t="s">
        <v>20</v>
      </c>
      <c r="C15" s="45">
        <v>510</v>
      </c>
      <c r="D15" s="88">
        <v>0.09037745879851143</v>
      </c>
      <c r="E15" s="45">
        <v>514</v>
      </c>
      <c r="F15" s="91">
        <v>0.084303755945547</v>
      </c>
      <c r="G15" s="79">
        <v>-0.0077821011673151474</v>
      </c>
      <c r="H15" s="108">
        <v>409</v>
      </c>
      <c r="I15" s="76">
        <v>0.24694376528117368</v>
      </c>
      <c r="J15" s="45">
        <v>1354</v>
      </c>
      <c r="K15" s="88">
        <v>0.08830626752755495</v>
      </c>
      <c r="L15" s="45">
        <v>1210</v>
      </c>
      <c r="M15" s="91">
        <v>0.08283132530120482</v>
      </c>
      <c r="N15" s="79">
        <v>0.11900826446280988</v>
      </c>
    </row>
    <row r="16" spans="1:14" ht="14.25" customHeight="1">
      <c r="A16" s="73">
        <v>6</v>
      </c>
      <c r="B16" s="83" t="s">
        <v>34</v>
      </c>
      <c r="C16" s="41">
        <v>443</v>
      </c>
      <c r="D16" s="86">
        <v>0.0785043416622364</v>
      </c>
      <c r="E16" s="41">
        <v>480</v>
      </c>
      <c r="F16" s="89">
        <v>0.07872724290634739</v>
      </c>
      <c r="G16" s="77">
        <v>-0.07708333333333328</v>
      </c>
      <c r="H16" s="106">
        <v>367</v>
      </c>
      <c r="I16" s="74">
        <v>0.20708446866485009</v>
      </c>
      <c r="J16" s="41">
        <v>1255</v>
      </c>
      <c r="K16" s="86">
        <v>0.08184960542620492</v>
      </c>
      <c r="L16" s="41">
        <v>1037</v>
      </c>
      <c r="M16" s="89">
        <v>0.07098849945235487</v>
      </c>
      <c r="N16" s="77">
        <v>0.21022179363548688</v>
      </c>
    </row>
    <row r="17" spans="1:14" ht="14.25" customHeight="1">
      <c r="A17" s="72">
        <v>7</v>
      </c>
      <c r="B17" s="84" t="s">
        <v>64</v>
      </c>
      <c r="C17" s="43">
        <v>515</v>
      </c>
      <c r="D17" s="87">
        <v>0.0912635123161439</v>
      </c>
      <c r="E17" s="43">
        <v>518</v>
      </c>
      <c r="F17" s="90">
        <v>0.08495981630309989</v>
      </c>
      <c r="G17" s="78">
        <v>-0.00579150579150578</v>
      </c>
      <c r="H17" s="107">
        <v>348</v>
      </c>
      <c r="I17" s="71">
        <v>0.4798850574712643</v>
      </c>
      <c r="J17" s="43">
        <v>1198</v>
      </c>
      <c r="K17" s="87">
        <v>0.0781321333072458</v>
      </c>
      <c r="L17" s="43">
        <v>1202</v>
      </c>
      <c r="M17" s="90">
        <v>0.08228368017524644</v>
      </c>
      <c r="N17" s="78">
        <v>-0.0033277870216306127</v>
      </c>
    </row>
    <row r="18" spans="1:14" ht="14.25" customHeight="1">
      <c r="A18" s="72">
        <v>8</v>
      </c>
      <c r="B18" s="84" t="s">
        <v>30</v>
      </c>
      <c r="C18" s="43">
        <v>287</v>
      </c>
      <c r="D18" s="87">
        <v>0.05085947191210349</v>
      </c>
      <c r="E18" s="43">
        <v>309</v>
      </c>
      <c r="F18" s="90">
        <v>0.05068066262096113</v>
      </c>
      <c r="G18" s="78">
        <v>-0.07119741100323629</v>
      </c>
      <c r="H18" s="107">
        <v>258</v>
      </c>
      <c r="I18" s="71">
        <v>0.11240310077519378</v>
      </c>
      <c r="J18" s="43">
        <v>845</v>
      </c>
      <c r="K18" s="87">
        <v>0.05510989369334116</v>
      </c>
      <c r="L18" s="43">
        <v>845</v>
      </c>
      <c r="M18" s="90">
        <v>0.05784501642935378</v>
      </c>
      <c r="N18" s="78">
        <v>0</v>
      </c>
    </row>
    <row r="19" spans="1:14" ht="14.25" customHeight="1">
      <c r="A19" s="72">
        <v>9</v>
      </c>
      <c r="B19" s="84" t="s">
        <v>22</v>
      </c>
      <c r="C19" s="43">
        <v>262</v>
      </c>
      <c r="D19" s="87">
        <v>0.04642920432394117</v>
      </c>
      <c r="E19" s="43">
        <v>313</v>
      </c>
      <c r="F19" s="90">
        <v>0.05133672297851402</v>
      </c>
      <c r="G19" s="78">
        <v>-0.16293929712460065</v>
      </c>
      <c r="H19" s="107">
        <v>213</v>
      </c>
      <c r="I19" s="71">
        <v>0.2300469483568075</v>
      </c>
      <c r="J19" s="43">
        <v>688</v>
      </c>
      <c r="K19" s="87">
        <v>0.044870540663927476</v>
      </c>
      <c r="L19" s="43">
        <v>737</v>
      </c>
      <c r="M19" s="90">
        <v>0.050451807228915665</v>
      </c>
      <c r="N19" s="78">
        <v>-0.06648575305291726</v>
      </c>
    </row>
    <row r="20" spans="1:14" ht="14.25" customHeight="1">
      <c r="A20" s="75">
        <v>10</v>
      </c>
      <c r="B20" s="85" t="s">
        <v>31</v>
      </c>
      <c r="C20" s="45">
        <v>249</v>
      </c>
      <c r="D20" s="88">
        <v>0.044125465178096755</v>
      </c>
      <c r="E20" s="45">
        <v>220</v>
      </c>
      <c r="F20" s="91">
        <v>0.036083319665409216</v>
      </c>
      <c r="G20" s="79">
        <v>0.13181818181818183</v>
      </c>
      <c r="H20" s="108">
        <v>203</v>
      </c>
      <c r="I20" s="76">
        <v>0.22660098522167482</v>
      </c>
      <c r="J20" s="45">
        <v>568</v>
      </c>
      <c r="K20" s="88">
        <v>0.03704428357138199</v>
      </c>
      <c r="L20" s="45">
        <v>639</v>
      </c>
      <c r="M20" s="91">
        <v>0.04374315443592552</v>
      </c>
      <c r="N20" s="79">
        <v>-0.11111111111111116</v>
      </c>
    </row>
    <row r="21" spans="1:14" ht="14.25" customHeight="1">
      <c r="A21" s="73">
        <v>11</v>
      </c>
      <c r="B21" s="83" t="s">
        <v>21</v>
      </c>
      <c r="C21" s="41">
        <v>130</v>
      </c>
      <c r="D21" s="86">
        <v>0.02303739145844409</v>
      </c>
      <c r="E21" s="41">
        <v>107</v>
      </c>
      <c r="F21" s="89">
        <v>0.017549614564539937</v>
      </c>
      <c r="G21" s="77">
        <v>0.2149532710280373</v>
      </c>
      <c r="H21" s="106">
        <v>184</v>
      </c>
      <c r="I21" s="74">
        <v>-0.2934782608695652</v>
      </c>
      <c r="J21" s="41">
        <v>482</v>
      </c>
      <c r="K21" s="86">
        <v>0.03143546598839105</v>
      </c>
      <c r="L21" s="41">
        <v>270</v>
      </c>
      <c r="M21" s="89">
        <v>0.01848302300109529</v>
      </c>
      <c r="N21" s="77">
        <v>0.7851851851851852</v>
      </c>
    </row>
    <row r="22" spans="1:14" ht="14.25" customHeight="1">
      <c r="A22" s="72">
        <v>12</v>
      </c>
      <c r="B22" s="84" t="s">
        <v>19</v>
      </c>
      <c r="C22" s="43">
        <v>73</v>
      </c>
      <c r="D22" s="87">
        <v>0.012936381357433989</v>
      </c>
      <c r="E22" s="43">
        <v>117</v>
      </c>
      <c r="F22" s="90">
        <v>0.019189765458422176</v>
      </c>
      <c r="G22" s="78">
        <v>-0.37606837606837606</v>
      </c>
      <c r="H22" s="107">
        <v>59</v>
      </c>
      <c r="I22" s="71">
        <v>0.23728813559322037</v>
      </c>
      <c r="J22" s="43">
        <v>222</v>
      </c>
      <c r="K22" s="87">
        <v>0.014478575621209158</v>
      </c>
      <c r="L22" s="43">
        <v>234</v>
      </c>
      <c r="M22" s="90">
        <v>0.016018619934282583</v>
      </c>
      <c r="N22" s="78">
        <v>-0.05128205128205132</v>
      </c>
    </row>
    <row r="23" spans="1:14" ht="14.25" customHeight="1">
      <c r="A23" s="72">
        <v>13</v>
      </c>
      <c r="B23" s="84" t="s">
        <v>27</v>
      </c>
      <c r="C23" s="43">
        <v>39</v>
      </c>
      <c r="D23" s="87">
        <v>0.006911217437533227</v>
      </c>
      <c r="E23" s="43">
        <v>71</v>
      </c>
      <c r="F23" s="90">
        <v>0.011645071346563883</v>
      </c>
      <c r="G23" s="78">
        <v>-0.45070422535211263</v>
      </c>
      <c r="H23" s="107">
        <v>45</v>
      </c>
      <c r="I23" s="71">
        <v>-0.1333333333333333</v>
      </c>
      <c r="J23" s="43">
        <v>146</v>
      </c>
      <c r="K23" s="87">
        <v>0.00952194612926368</v>
      </c>
      <c r="L23" s="43">
        <v>156</v>
      </c>
      <c r="M23" s="90">
        <v>0.01067907995618839</v>
      </c>
      <c r="N23" s="78">
        <v>-0.0641025641025641</v>
      </c>
    </row>
    <row r="24" spans="1:14" ht="14.25" customHeight="1">
      <c r="A24" s="72">
        <v>14</v>
      </c>
      <c r="B24" s="84" t="s">
        <v>95</v>
      </c>
      <c r="C24" s="43">
        <v>22</v>
      </c>
      <c r="D24" s="87">
        <v>0.003898635477582846</v>
      </c>
      <c r="E24" s="43">
        <v>0</v>
      </c>
      <c r="F24" s="90">
        <v>0</v>
      </c>
      <c r="G24" s="78"/>
      <c r="H24" s="107">
        <v>28</v>
      </c>
      <c r="I24" s="71">
        <v>-0.2142857142857143</v>
      </c>
      <c r="J24" s="43">
        <v>73</v>
      </c>
      <c r="K24" s="87">
        <v>0.00476097306463184</v>
      </c>
      <c r="L24" s="43">
        <v>0</v>
      </c>
      <c r="M24" s="90">
        <v>0</v>
      </c>
      <c r="N24" s="78"/>
    </row>
    <row r="25" spans="1:14" ht="15">
      <c r="A25" s="75">
        <v>15</v>
      </c>
      <c r="B25" s="85" t="s">
        <v>90</v>
      </c>
      <c r="C25" s="45">
        <v>21</v>
      </c>
      <c r="D25" s="88">
        <v>0.003721424774056353</v>
      </c>
      <c r="E25" s="45">
        <v>21</v>
      </c>
      <c r="F25" s="91">
        <v>0.003444316877152698</v>
      </c>
      <c r="G25" s="79">
        <v>0</v>
      </c>
      <c r="H25" s="108">
        <v>17</v>
      </c>
      <c r="I25" s="76">
        <v>0.23529411764705888</v>
      </c>
      <c r="J25" s="45">
        <v>68</v>
      </c>
      <c r="K25" s="88">
        <v>0.004434879019109111</v>
      </c>
      <c r="L25" s="45">
        <v>38</v>
      </c>
      <c r="M25" s="91">
        <v>0.0026013143483023</v>
      </c>
      <c r="N25" s="79">
        <v>0.7894736842105263</v>
      </c>
    </row>
    <row r="26" spans="1:14" ht="15">
      <c r="A26" s="129" t="s">
        <v>60</v>
      </c>
      <c r="B26" s="130"/>
      <c r="C26" s="49">
        <f>SUM(C11:C25)</f>
        <v>5553</v>
      </c>
      <c r="D26" s="4">
        <f>C26/C28</f>
        <v>0.9840510366826156</v>
      </c>
      <c r="E26" s="49">
        <f>SUM(E11:E25)</f>
        <v>6013</v>
      </c>
      <c r="F26" s="4">
        <f>E26/E28</f>
        <v>0.9862227324913893</v>
      </c>
      <c r="G26" s="7">
        <f>C26/E26-1</f>
        <v>-0.07650091468484954</v>
      </c>
      <c r="H26" s="49">
        <f>SUM(H11:H25)</f>
        <v>4689</v>
      </c>
      <c r="I26" s="4">
        <f>C26/H26-1</f>
        <v>0.18426103646833014</v>
      </c>
      <c r="J26" s="49">
        <f>SUM(J11:J25)</f>
        <v>15148</v>
      </c>
      <c r="K26" s="4">
        <f>J26/J28</f>
        <v>0.987934520315659</v>
      </c>
      <c r="L26" s="49">
        <f>SUM(L11:L25)</f>
        <v>14395</v>
      </c>
      <c r="M26" s="4">
        <f>L26/L28</f>
        <v>0.9854189485213581</v>
      </c>
      <c r="N26" s="7">
        <f>J26/L26-1</f>
        <v>0.052309829802014596</v>
      </c>
    </row>
    <row r="27" spans="1:14" ht="15">
      <c r="A27" s="129" t="s">
        <v>12</v>
      </c>
      <c r="B27" s="130"/>
      <c r="C27" s="3">
        <f>C28-SUM(C11:C25)</f>
        <v>90</v>
      </c>
      <c r="D27" s="4">
        <f>C27/C28</f>
        <v>0.01594896331738437</v>
      </c>
      <c r="E27" s="3">
        <f>E28-SUM(E11:E25)</f>
        <v>84</v>
      </c>
      <c r="F27" s="6">
        <f>E27/E28</f>
        <v>0.013777267508610792</v>
      </c>
      <c r="G27" s="7">
        <f>C27/E27-1</f>
        <v>0.0714285714285714</v>
      </c>
      <c r="H27" s="3">
        <f>H28-SUM(H11:H25)</f>
        <v>43</v>
      </c>
      <c r="I27" s="8">
        <f>C27/H27-1</f>
        <v>1.0930232558139537</v>
      </c>
      <c r="J27" s="3">
        <f>J28-SUM(J11:J25)</f>
        <v>185</v>
      </c>
      <c r="K27" s="4">
        <f>J27/J28</f>
        <v>0.012065479684340965</v>
      </c>
      <c r="L27" s="3">
        <f>L28-SUM(L11:L25)</f>
        <v>213</v>
      </c>
      <c r="M27" s="4">
        <f>L27/L28</f>
        <v>0.01458105147864184</v>
      </c>
      <c r="N27" s="7">
        <f>J27/L27-1</f>
        <v>-0.13145539906103287</v>
      </c>
    </row>
    <row r="28" spans="1:14" ht="15">
      <c r="A28" s="125" t="s">
        <v>13</v>
      </c>
      <c r="B28" s="126"/>
      <c r="C28" s="109">
        <v>5643</v>
      </c>
      <c r="D28" s="99">
        <v>1</v>
      </c>
      <c r="E28" s="109">
        <v>6097</v>
      </c>
      <c r="F28" s="100">
        <v>1.0000000000000004</v>
      </c>
      <c r="G28" s="101">
        <v>-0.07446285058225355</v>
      </c>
      <c r="H28" s="110">
        <v>4732</v>
      </c>
      <c r="I28" s="102">
        <v>0.19251901944209626</v>
      </c>
      <c r="J28" s="109">
        <v>15333</v>
      </c>
      <c r="K28" s="99">
        <v>1</v>
      </c>
      <c r="L28" s="109">
        <v>14608</v>
      </c>
      <c r="M28" s="100">
        <v>0.9999999999999997</v>
      </c>
      <c r="N28" s="101">
        <v>0.0496303395399782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37" t="s">
        <v>131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N32" s="137" t="s">
        <v>132</v>
      </c>
      <c r="O32" s="137"/>
      <c r="P32" s="137"/>
      <c r="Q32" s="137"/>
      <c r="R32" s="137"/>
      <c r="S32" s="137"/>
      <c r="T32" s="137"/>
      <c r="U32" s="137"/>
    </row>
    <row r="33" spans="1:21" ht="15">
      <c r="A33" s="138" t="s">
        <v>133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N33" s="138" t="s">
        <v>134</v>
      </c>
      <c r="O33" s="138"/>
      <c r="P33" s="138"/>
      <c r="Q33" s="138"/>
      <c r="R33" s="138"/>
      <c r="S33" s="138"/>
      <c r="T33" s="138"/>
      <c r="U33" s="138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N34" s="15"/>
      <c r="O34" s="15"/>
      <c r="P34" s="15"/>
      <c r="Q34" s="15"/>
      <c r="R34" s="15"/>
      <c r="S34" s="15"/>
      <c r="T34" s="16"/>
      <c r="U34" s="97" t="s">
        <v>4</v>
      </c>
    </row>
    <row r="35" spans="1:21" ht="15">
      <c r="A35" s="141" t="s">
        <v>0</v>
      </c>
      <c r="B35" s="141" t="s">
        <v>52</v>
      </c>
      <c r="C35" s="143" t="s">
        <v>110</v>
      </c>
      <c r="D35" s="144"/>
      <c r="E35" s="144"/>
      <c r="F35" s="144"/>
      <c r="G35" s="144"/>
      <c r="H35" s="145"/>
      <c r="I35" s="143" t="s">
        <v>93</v>
      </c>
      <c r="J35" s="144"/>
      <c r="K35" s="145"/>
      <c r="N35" s="141" t="s">
        <v>0</v>
      </c>
      <c r="O35" s="141" t="s">
        <v>52</v>
      </c>
      <c r="P35" s="143" t="s">
        <v>111</v>
      </c>
      <c r="Q35" s="144"/>
      <c r="R35" s="144"/>
      <c r="S35" s="144"/>
      <c r="T35" s="144"/>
      <c r="U35" s="145"/>
    </row>
    <row r="36" spans="1:21" ht="15">
      <c r="A36" s="142"/>
      <c r="B36" s="142"/>
      <c r="C36" s="150" t="s">
        <v>112</v>
      </c>
      <c r="D36" s="151"/>
      <c r="E36" s="151"/>
      <c r="F36" s="151"/>
      <c r="G36" s="151"/>
      <c r="H36" s="152"/>
      <c r="I36" s="150" t="s">
        <v>94</v>
      </c>
      <c r="J36" s="151"/>
      <c r="K36" s="152"/>
      <c r="N36" s="142"/>
      <c r="O36" s="142"/>
      <c r="P36" s="150" t="s">
        <v>113</v>
      </c>
      <c r="Q36" s="151"/>
      <c r="R36" s="151"/>
      <c r="S36" s="151"/>
      <c r="T36" s="151"/>
      <c r="U36" s="152"/>
    </row>
    <row r="37" spans="1:21" ht="15">
      <c r="A37" s="142"/>
      <c r="B37" s="142"/>
      <c r="C37" s="146">
        <v>2018</v>
      </c>
      <c r="D37" s="147"/>
      <c r="E37" s="156">
        <v>2017</v>
      </c>
      <c r="F37" s="147"/>
      <c r="G37" s="131" t="s">
        <v>5</v>
      </c>
      <c r="H37" s="127" t="s">
        <v>61</v>
      </c>
      <c r="I37" s="161">
        <v>2018</v>
      </c>
      <c r="J37" s="128" t="s">
        <v>114</v>
      </c>
      <c r="K37" s="127" t="s">
        <v>118</v>
      </c>
      <c r="N37" s="142"/>
      <c r="O37" s="142"/>
      <c r="P37" s="146">
        <v>2018</v>
      </c>
      <c r="Q37" s="147"/>
      <c r="R37" s="146">
        <v>2017</v>
      </c>
      <c r="S37" s="147"/>
      <c r="T37" s="131" t="s">
        <v>5</v>
      </c>
      <c r="U37" s="139" t="s">
        <v>68</v>
      </c>
    </row>
    <row r="38" spans="1:21" ht="15">
      <c r="A38" s="135" t="s">
        <v>6</v>
      </c>
      <c r="B38" s="135" t="s">
        <v>52</v>
      </c>
      <c r="C38" s="148"/>
      <c r="D38" s="149"/>
      <c r="E38" s="157"/>
      <c r="F38" s="149"/>
      <c r="G38" s="132"/>
      <c r="H38" s="128"/>
      <c r="I38" s="161"/>
      <c r="J38" s="128"/>
      <c r="K38" s="128"/>
      <c r="N38" s="135" t="s">
        <v>6</v>
      </c>
      <c r="O38" s="135" t="s">
        <v>52</v>
      </c>
      <c r="P38" s="148"/>
      <c r="Q38" s="149"/>
      <c r="R38" s="148"/>
      <c r="S38" s="149"/>
      <c r="T38" s="132"/>
      <c r="U38" s="140"/>
    </row>
    <row r="39" spans="1:21" ht="15">
      <c r="A39" s="135"/>
      <c r="B39" s="135"/>
      <c r="C39" s="119" t="s">
        <v>8</v>
      </c>
      <c r="D39" s="17" t="s">
        <v>2</v>
      </c>
      <c r="E39" s="119" t="s">
        <v>8</v>
      </c>
      <c r="F39" s="17" t="s">
        <v>2</v>
      </c>
      <c r="G39" s="133" t="s">
        <v>9</v>
      </c>
      <c r="H39" s="133" t="s">
        <v>62</v>
      </c>
      <c r="I39" s="18" t="s">
        <v>8</v>
      </c>
      <c r="J39" s="162" t="s">
        <v>115</v>
      </c>
      <c r="K39" s="162" t="s">
        <v>119</v>
      </c>
      <c r="N39" s="135"/>
      <c r="O39" s="135"/>
      <c r="P39" s="119" t="s">
        <v>8</v>
      </c>
      <c r="Q39" s="17" t="s">
        <v>2</v>
      </c>
      <c r="R39" s="119" t="s">
        <v>8</v>
      </c>
      <c r="S39" s="17" t="s">
        <v>2</v>
      </c>
      <c r="T39" s="133" t="s">
        <v>9</v>
      </c>
      <c r="U39" s="123" t="s">
        <v>69</v>
      </c>
    </row>
    <row r="40" spans="1:21" ht="14.25" customHeight="1">
      <c r="A40" s="136"/>
      <c r="B40" s="136"/>
      <c r="C40" s="118" t="s">
        <v>10</v>
      </c>
      <c r="D40" s="98" t="s">
        <v>11</v>
      </c>
      <c r="E40" s="118" t="s">
        <v>10</v>
      </c>
      <c r="F40" s="98" t="s">
        <v>11</v>
      </c>
      <c r="G40" s="164"/>
      <c r="H40" s="164"/>
      <c r="I40" s="118" t="s">
        <v>10</v>
      </c>
      <c r="J40" s="163"/>
      <c r="K40" s="163"/>
      <c r="N40" s="136"/>
      <c r="O40" s="136"/>
      <c r="P40" s="118" t="s">
        <v>10</v>
      </c>
      <c r="Q40" s="98" t="s">
        <v>11</v>
      </c>
      <c r="R40" s="118" t="s">
        <v>10</v>
      </c>
      <c r="S40" s="98" t="s">
        <v>11</v>
      </c>
      <c r="T40" s="134"/>
      <c r="U40" s="124"/>
    </row>
    <row r="41" spans="1:21" ht="15">
      <c r="A41" s="73">
        <v>1</v>
      </c>
      <c r="B41" s="80" t="s">
        <v>135</v>
      </c>
      <c r="C41" s="41">
        <v>813</v>
      </c>
      <c r="D41" s="74">
        <v>0.1440723019670388</v>
      </c>
      <c r="E41" s="41">
        <v>671</v>
      </c>
      <c r="F41" s="74">
        <v>0.11005412497949811</v>
      </c>
      <c r="G41" s="32">
        <v>0.21162444113263779</v>
      </c>
      <c r="H41" s="42">
        <v>1</v>
      </c>
      <c r="I41" s="41">
        <v>557</v>
      </c>
      <c r="J41" s="33">
        <v>0.45960502692998206</v>
      </c>
      <c r="K41" s="20">
        <v>0</v>
      </c>
      <c r="N41" s="73">
        <v>1</v>
      </c>
      <c r="O41" s="80" t="s">
        <v>135</v>
      </c>
      <c r="P41" s="41">
        <v>1919</v>
      </c>
      <c r="Q41" s="74">
        <v>0.1251548946716233</v>
      </c>
      <c r="R41" s="41">
        <v>1549</v>
      </c>
      <c r="S41" s="74">
        <v>0.10603778751369113</v>
      </c>
      <c r="T41" s="77">
        <v>0.23886378308586176</v>
      </c>
      <c r="U41" s="20">
        <v>1</v>
      </c>
    </row>
    <row r="42" spans="1:21" ht="15">
      <c r="A42" s="104">
        <v>2</v>
      </c>
      <c r="B42" s="81" t="s">
        <v>136</v>
      </c>
      <c r="C42" s="43">
        <v>566</v>
      </c>
      <c r="D42" s="71">
        <v>0.10030125819599504</v>
      </c>
      <c r="E42" s="43">
        <v>853</v>
      </c>
      <c r="F42" s="71">
        <v>0.13990487124815484</v>
      </c>
      <c r="G42" s="34">
        <v>-0.33645955451348186</v>
      </c>
      <c r="H42" s="44">
        <v>-1</v>
      </c>
      <c r="I42" s="43">
        <v>543</v>
      </c>
      <c r="J42" s="35">
        <v>0.0423572744014733</v>
      </c>
      <c r="K42" s="22">
        <v>0</v>
      </c>
      <c r="N42" s="104">
        <v>2</v>
      </c>
      <c r="O42" s="81" t="s">
        <v>136</v>
      </c>
      <c r="P42" s="43">
        <v>1645</v>
      </c>
      <c r="Q42" s="71">
        <v>0.10728494097697776</v>
      </c>
      <c r="R42" s="43">
        <v>2056</v>
      </c>
      <c r="S42" s="71">
        <v>0.14074479737130338</v>
      </c>
      <c r="T42" s="78">
        <v>-0.19990272373540852</v>
      </c>
      <c r="U42" s="22">
        <v>-1</v>
      </c>
    </row>
    <row r="43" spans="1:21" ht="15">
      <c r="A43" s="104">
        <v>3</v>
      </c>
      <c r="B43" s="81" t="s">
        <v>137</v>
      </c>
      <c r="C43" s="43">
        <v>515</v>
      </c>
      <c r="D43" s="71">
        <v>0.0912635123161439</v>
      </c>
      <c r="E43" s="43">
        <v>518</v>
      </c>
      <c r="F43" s="71">
        <v>0.08495981630309989</v>
      </c>
      <c r="G43" s="34">
        <v>-0.00579150579150578</v>
      </c>
      <c r="H43" s="44">
        <v>0</v>
      </c>
      <c r="I43" s="43">
        <v>348</v>
      </c>
      <c r="J43" s="35">
        <v>0.4798850574712643</v>
      </c>
      <c r="K43" s="22">
        <v>0</v>
      </c>
      <c r="N43" s="104">
        <v>3</v>
      </c>
      <c r="O43" s="81" t="s">
        <v>137</v>
      </c>
      <c r="P43" s="43">
        <v>1198</v>
      </c>
      <c r="Q43" s="71">
        <v>0.0781321333072458</v>
      </c>
      <c r="R43" s="43">
        <v>1202</v>
      </c>
      <c r="S43" s="71">
        <v>0.08228368017524644</v>
      </c>
      <c r="T43" s="78">
        <v>-0.0033277870216306127</v>
      </c>
      <c r="U43" s="22">
        <v>0</v>
      </c>
    </row>
    <row r="44" spans="1:21" ht="15">
      <c r="A44" s="104">
        <v>4</v>
      </c>
      <c r="B44" s="81" t="s">
        <v>138</v>
      </c>
      <c r="C44" s="43">
        <v>335</v>
      </c>
      <c r="D44" s="71">
        <v>0.059365585681375156</v>
      </c>
      <c r="E44" s="43">
        <v>353</v>
      </c>
      <c r="F44" s="71">
        <v>0.05789732655404297</v>
      </c>
      <c r="G44" s="34">
        <v>-0.05099150141643061</v>
      </c>
      <c r="H44" s="44">
        <v>0</v>
      </c>
      <c r="I44" s="43">
        <v>273</v>
      </c>
      <c r="J44" s="35">
        <v>0.2271062271062272</v>
      </c>
      <c r="K44" s="22">
        <v>1</v>
      </c>
      <c r="N44" s="104">
        <v>4</v>
      </c>
      <c r="O44" s="81" t="s">
        <v>138</v>
      </c>
      <c r="P44" s="43">
        <v>955</v>
      </c>
      <c r="Q44" s="71">
        <v>0.06228396269484119</v>
      </c>
      <c r="R44" s="43">
        <v>743</v>
      </c>
      <c r="S44" s="71">
        <v>0.05086254107338445</v>
      </c>
      <c r="T44" s="78">
        <v>0.28532974427994606</v>
      </c>
      <c r="U44" s="22">
        <v>1</v>
      </c>
    </row>
    <row r="45" spans="1:21" ht="15">
      <c r="A45" s="104">
        <v>5</v>
      </c>
      <c r="B45" s="82" t="s">
        <v>139</v>
      </c>
      <c r="C45" s="45">
        <v>327</v>
      </c>
      <c r="D45" s="76">
        <v>0.057947900053163214</v>
      </c>
      <c r="E45" s="45">
        <v>341</v>
      </c>
      <c r="F45" s="76">
        <v>0.055929145481384286</v>
      </c>
      <c r="G45" s="36">
        <v>-0.04105571847507328</v>
      </c>
      <c r="H45" s="46">
        <v>0</v>
      </c>
      <c r="I45" s="45">
        <v>275</v>
      </c>
      <c r="J45" s="37">
        <v>0.1890909090909092</v>
      </c>
      <c r="K45" s="24">
        <v>-1</v>
      </c>
      <c r="N45" s="104">
        <v>5</v>
      </c>
      <c r="O45" s="82" t="s">
        <v>139</v>
      </c>
      <c r="P45" s="45">
        <v>865</v>
      </c>
      <c r="Q45" s="76">
        <v>0.05641426987543208</v>
      </c>
      <c r="R45" s="45">
        <v>806</v>
      </c>
      <c r="S45" s="76">
        <v>0.055175246440306684</v>
      </c>
      <c r="T45" s="79">
        <v>0.07320099255583123</v>
      </c>
      <c r="U45" s="24">
        <v>-1</v>
      </c>
    </row>
    <row r="46" spans="1:21" ht="15">
      <c r="A46" s="38">
        <v>6</v>
      </c>
      <c r="B46" s="80" t="s">
        <v>140</v>
      </c>
      <c r="C46" s="41">
        <v>249</v>
      </c>
      <c r="D46" s="74">
        <v>0.044125465178096755</v>
      </c>
      <c r="E46" s="41">
        <v>218</v>
      </c>
      <c r="F46" s="74">
        <v>0.03575528948663277</v>
      </c>
      <c r="G46" s="32">
        <v>0.14220183486238525</v>
      </c>
      <c r="H46" s="42">
        <v>1</v>
      </c>
      <c r="I46" s="41">
        <v>203</v>
      </c>
      <c r="J46" s="33">
        <v>0.22660098522167482</v>
      </c>
      <c r="K46" s="20">
        <v>0</v>
      </c>
      <c r="N46" s="38">
        <v>6</v>
      </c>
      <c r="O46" s="80" t="s">
        <v>141</v>
      </c>
      <c r="P46" s="41">
        <v>599</v>
      </c>
      <c r="Q46" s="74">
        <v>0.0390660666536229</v>
      </c>
      <c r="R46" s="41">
        <v>520</v>
      </c>
      <c r="S46" s="74">
        <v>0.035596933187294635</v>
      </c>
      <c r="T46" s="77">
        <v>0.15192307692307683</v>
      </c>
      <c r="U46" s="20">
        <v>2</v>
      </c>
    </row>
    <row r="47" spans="1:21" ht="15">
      <c r="A47" s="104">
        <v>7</v>
      </c>
      <c r="B47" s="81" t="s">
        <v>141</v>
      </c>
      <c r="C47" s="43">
        <v>248</v>
      </c>
      <c r="D47" s="71">
        <v>0.043948254474570264</v>
      </c>
      <c r="E47" s="43">
        <v>198</v>
      </c>
      <c r="F47" s="71">
        <v>0.03247498769886829</v>
      </c>
      <c r="G47" s="34">
        <v>0.2525252525252526</v>
      </c>
      <c r="H47" s="44">
        <v>2</v>
      </c>
      <c r="I47" s="43">
        <v>179</v>
      </c>
      <c r="J47" s="35">
        <v>0.3854748603351956</v>
      </c>
      <c r="K47" s="22">
        <v>0</v>
      </c>
      <c r="N47" s="104">
        <v>7</v>
      </c>
      <c r="O47" s="81" t="s">
        <v>142</v>
      </c>
      <c r="P47" s="43">
        <v>567</v>
      </c>
      <c r="Q47" s="71">
        <v>0.03697906476227744</v>
      </c>
      <c r="R47" s="43">
        <v>514</v>
      </c>
      <c r="S47" s="71">
        <v>0.035186199342825845</v>
      </c>
      <c r="T47" s="78">
        <v>0.10311284046692615</v>
      </c>
      <c r="U47" s="22">
        <v>2</v>
      </c>
    </row>
    <row r="48" spans="1:21" ht="15">
      <c r="A48" s="104">
        <v>8</v>
      </c>
      <c r="B48" s="81" t="s">
        <v>143</v>
      </c>
      <c r="C48" s="43">
        <v>195</v>
      </c>
      <c r="D48" s="71">
        <v>0.03455608718766613</v>
      </c>
      <c r="E48" s="43">
        <v>166</v>
      </c>
      <c r="F48" s="71">
        <v>0.02722650483844514</v>
      </c>
      <c r="G48" s="34">
        <v>0.17469879518072284</v>
      </c>
      <c r="H48" s="44">
        <v>3</v>
      </c>
      <c r="I48" s="43">
        <v>155</v>
      </c>
      <c r="J48" s="35">
        <v>0.25806451612903225</v>
      </c>
      <c r="K48" s="22">
        <v>1</v>
      </c>
      <c r="N48" s="104"/>
      <c r="O48" s="81" t="s">
        <v>140</v>
      </c>
      <c r="P48" s="43">
        <v>567</v>
      </c>
      <c r="Q48" s="71">
        <v>0.03697906476227744</v>
      </c>
      <c r="R48" s="43">
        <v>634</v>
      </c>
      <c r="S48" s="71">
        <v>0.043400876232201534</v>
      </c>
      <c r="T48" s="78">
        <v>-0.10567823343848581</v>
      </c>
      <c r="U48" s="22">
        <v>-1</v>
      </c>
    </row>
    <row r="49" spans="1:21" ht="15">
      <c r="A49" s="104">
        <v>9</v>
      </c>
      <c r="B49" s="81" t="s">
        <v>144</v>
      </c>
      <c r="C49" s="43">
        <v>172</v>
      </c>
      <c r="D49" s="71">
        <v>0.030480241006556795</v>
      </c>
      <c r="E49" s="43">
        <v>223</v>
      </c>
      <c r="F49" s="71">
        <v>0.03657536493357389</v>
      </c>
      <c r="G49" s="34">
        <v>-0.22869955156950672</v>
      </c>
      <c r="H49" s="44">
        <v>-3</v>
      </c>
      <c r="I49" s="43">
        <v>165</v>
      </c>
      <c r="J49" s="35">
        <v>0.042424242424242475</v>
      </c>
      <c r="K49" s="22">
        <v>-1</v>
      </c>
      <c r="N49" s="104">
        <v>9</v>
      </c>
      <c r="O49" s="81" t="s">
        <v>144</v>
      </c>
      <c r="P49" s="43">
        <v>516</v>
      </c>
      <c r="Q49" s="71">
        <v>0.033652905497945605</v>
      </c>
      <c r="R49" s="43">
        <v>597</v>
      </c>
      <c r="S49" s="71">
        <v>0.04086801752464403</v>
      </c>
      <c r="T49" s="78">
        <v>-0.13567839195979903</v>
      </c>
      <c r="U49" s="22">
        <v>-2</v>
      </c>
    </row>
    <row r="50" spans="1:21" ht="15">
      <c r="A50" s="103">
        <v>10</v>
      </c>
      <c r="B50" s="82" t="s">
        <v>145</v>
      </c>
      <c r="C50" s="45">
        <v>166</v>
      </c>
      <c r="D50" s="76">
        <v>0.029416976785397838</v>
      </c>
      <c r="E50" s="45">
        <v>128</v>
      </c>
      <c r="F50" s="76">
        <v>0.020993931441692634</v>
      </c>
      <c r="G50" s="36">
        <v>0.296875</v>
      </c>
      <c r="H50" s="46">
        <v>4</v>
      </c>
      <c r="I50" s="45">
        <v>128</v>
      </c>
      <c r="J50" s="37">
        <v>0.296875</v>
      </c>
      <c r="K50" s="24">
        <v>3</v>
      </c>
      <c r="N50" s="103">
        <v>10</v>
      </c>
      <c r="O50" s="82" t="s">
        <v>143</v>
      </c>
      <c r="P50" s="45">
        <v>500</v>
      </c>
      <c r="Q50" s="76">
        <v>0.032609404552272875</v>
      </c>
      <c r="R50" s="45">
        <v>379</v>
      </c>
      <c r="S50" s="76">
        <v>0.025944687842278203</v>
      </c>
      <c r="T50" s="79">
        <v>0.3192612137203166</v>
      </c>
      <c r="U50" s="24">
        <v>3</v>
      </c>
    </row>
    <row r="51" spans="1:21" ht="15">
      <c r="A51" s="129" t="s">
        <v>53</v>
      </c>
      <c r="B51" s="130"/>
      <c r="C51" s="49">
        <f>SUM(C41:C50)</f>
        <v>3586</v>
      </c>
      <c r="D51" s="6">
        <f>C51/C53</f>
        <v>0.6354775828460039</v>
      </c>
      <c r="E51" s="49">
        <f>SUM(E41:E50)</f>
        <v>3669</v>
      </c>
      <c r="F51" s="6">
        <f>E51/E53</f>
        <v>0.6017713629653928</v>
      </c>
      <c r="G51" s="25">
        <f>C51/E51-1</f>
        <v>-0.022621967838648116</v>
      </c>
      <c r="H51" s="48"/>
      <c r="I51" s="49">
        <f>SUM(I41:I50)</f>
        <v>2826</v>
      </c>
      <c r="J51" s="26">
        <f>D51/I51-1</f>
        <v>-0.9997751317824324</v>
      </c>
      <c r="K51" s="27"/>
      <c r="N51" s="129" t="s">
        <v>53</v>
      </c>
      <c r="O51" s="130"/>
      <c r="P51" s="49">
        <f>SUM(P41:P50)</f>
        <v>9331</v>
      </c>
      <c r="Q51" s="6">
        <f>P51/P53</f>
        <v>0.6085567077545164</v>
      </c>
      <c r="R51" s="49">
        <f>SUM(R41:R50)</f>
        <v>9000</v>
      </c>
      <c r="S51" s="6">
        <f>R51/R53</f>
        <v>0.6161007667031764</v>
      </c>
      <c r="T51" s="25">
        <f>P51/R51-1</f>
        <v>0.0367777777777778</v>
      </c>
      <c r="U51" s="50"/>
    </row>
    <row r="52" spans="1:21" ht="15">
      <c r="A52" s="129" t="s">
        <v>12</v>
      </c>
      <c r="B52" s="130"/>
      <c r="C52" s="49">
        <f>C53-C51</f>
        <v>2057</v>
      </c>
      <c r="D52" s="6">
        <f>C52/C53</f>
        <v>0.3645224171539961</v>
      </c>
      <c r="E52" s="49">
        <f>E53-E51</f>
        <v>2428</v>
      </c>
      <c r="F52" s="6">
        <f>E52/E53</f>
        <v>0.3982286370346072</v>
      </c>
      <c r="G52" s="25">
        <f>C52/E52-1</f>
        <v>-0.1528006589785832</v>
      </c>
      <c r="H52" s="3"/>
      <c r="I52" s="49" t="e">
        <f>#REF!-SUM(I31:I50)</f>
        <v>#REF!</v>
      </c>
      <c r="J52" s="26" t="e">
        <f>D52/I52-1</f>
        <v>#REF!</v>
      </c>
      <c r="K52" s="27"/>
      <c r="N52" s="129" t="s">
        <v>12</v>
      </c>
      <c r="O52" s="130"/>
      <c r="P52" s="49">
        <f>P53-P51</f>
        <v>6002</v>
      </c>
      <c r="Q52" s="6">
        <f>P52/P53</f>
        <v>0.3914432922454836</v>
      </c>
      <c r="R52" s="49">
        <f>R53-R51</f>
        <v>5608</v>
      </c>
      <c r="S52" s="6">
        <f>R52/R53</f>
        <v>0.3838992332968237</v>
      </c>
      <c r="T52" s="25">
        <f>P52/R52-1</f>
        <v>0.07025677603423675</v>
      </c>
      <c r="U52" s="51"/>
    </row>
    <row r="53" spans="1:21" ht="15">
      <c r="A53" s="125" t="s">
        <v>38</v>
      </c>
      <c r="B53" s="126"/>
      <c r="C53" s="47">
        <v>5643</v>
      </c>
      <c r="D53" s="28">
        <v>1</v>
      </c>
      <c r="E53" s="47">
        <v>6097</v>
      </c>
      <c r="F53" s="28">
        <v>1</v>
      </c>
      <c r="G53" s="29">
        <v>-0.07446285058225355</v>
      </c>
      <c r="H53" s="29"/>
      <c r="I53" s="47">
        <v>4732</v>
      </c>
      <c r="J53" s="105">
        <v>0.19251901944209626</v>
      </c>
      <c r="K53" s="30"/>
      <c r="N53" s="125" t="s">
        <v>38</v>
      </c>
      <c r="O53" s="126"/>
      <c r="P53" s="47">
        <v>15333</v>
      </c>
      <c r="Q53" s="28">
        <v>1</v>
      </c>
      <c r="R53" s="47">
        <v>14608</v>
      </c>
      <c r="S53" s="28">
        <v>1</v>
      </c>
      <c r="T53" s="52">
        <v>0.0496303395399782</v>
      </c>
      <c r="U53" s="30"/>
    </row>
  </sheetData>
  <sheetProtection/>
  <mergeCells count="67">
    <mergeCell ref="A52:B52"/>
    <mergeCell ref="N52:O52"/>
    <mergeCell ref="A53:B53"/>
    <mergeCell ref="N53:O53"/>
    <mergeCell ref="H39:H40"/>
    <mergeCell ref="J39:J40"/>
    <mergeCell ref="K39:K40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B38:B40"/>
    <mergeCell ref="N38:N40"/>
    <mergeCell ref="O38:O40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O35:O37"/>
    <mergeCell ref="A26:B26"/>
    <mergeCell ref="A27:B27"/>
    <mergeCell ref="A28:B28"/>
    <mergeCell ref="A5:A7"/>
    <mergeCell ref="B5:B7"/>
    <mergeCell ref="C5:G5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H6:I6"/>
    <mergeCell ref="J6:N6"/>
    <mergeCell ref="G7:G8"/>
    <mergeCell ref="I7:I8"/>
    <mergeCell ref="H7:H8"/>
    <mergeCell ref="B8:B10"/>
    <mergeCell ref="G9:G10"/>
    <mergeCell ref="I9:I10"/>
    <mergeCell ref="C7:D8"/>
    <mergeCell ref="E7:F8"/>
  </mergeCells>
  <conditionalFormatting sqref="G27 I27 N27">
    <cfRule type="cellIs" priority="296" dxfId="151" operator="lessThan">
      <formula>0</formula>
    </cfRule>
  </conditionalFormatting>
  <conditionalFormatting sqref="G26 N26">
    <cfRule type="cellIs" priority="96" dxfId="151" operator="lessThan">
      <formula>0</formula>
    </cfRule>
  </conditionalFormatting>
  <conditionalFormatting sqref="G11:G15 I11:I15 N11:N15">
    <cfRule type="cellIs" priority="33" dxfId="151" operator="lessThan">
      <formula>0</formula>
    </cfRule>
  </conditionalFormatting>
  <conditionalFormatting sqref="G16:G25 I16:I25 N16:N25">
    <cfRule type="cellIs" priority="32" dxfId="151" operator="lessThan">
      <formula>0</formula>
    </cfRule>
  </conditionalFormatting>
  <conditionalFormatting sqref="C11:D25 F11:I25 K11:K25 M11:N25">
    <cfRule type="cellIs" priority="31" dxfId="154" operator="equal">
      <formula>0</formula>
    </cfRule>
  </conditionalFormatting>
  <conditionalFormatting sqref="E11:E25">
    <cfRule type="cellIs" priority="30" dxfId="154" operator="equal">
      <formula>0</formula>
    </cfRule>
  </conditionalFormatting>
  <conditionalFormatting sqref="J11:J25">
    <cfRule type="cellIs" priority="29" dxfId="154" operator="equal">
      <formula>0</formula>
    </cfRule>
  </conditionalFormatting>
  <conditionalFormatting sqref="L11:L25">
    <cfRule type="cellIs" priority="28" dxfId="154" operator="equal">
      <formula>0</formula>
    </cfRule>
  </conditionalFormatting>
  <conditionalFormatting sqref="N28 I28 G28">
    <cfRule type="cellIs" priority="27" dxfId="151" operator="lessThan">
      <formula>0</formula>
    </cfRule>
  </conditionalFormatting>
  <conditionalFormatting sqref="G53:H53 J53:K53 T53:U53">
    <cfRule type="cellIs" priority="26" dxfId="151" operator="lessThan">
      <formula>0</formula>
    </cfRule>
  </conditionalFormatting>
  <conditionalFormatting sqref="J41:J50 G41:G50">
    <cfRule type="cellIs" priority="25" dxfId="151" operator="lessThan">
      <formula>0</formula>
    </cfRule>
  </conditionalFormatting>
  <conditionalFormatting sqref="K41:K50">
    <cfRule type="cellIs" priority="22" dxfId="151" operator="lessThan">
      <formula>0</formula>
    </cfRule>
    <cfRule type="cellIs" priority="23" dxfId="152" operator="equal">
      <formula>0</formula>
    </cfRule>
    <cfRule type="cellIs" priority="24" dxfId="153" operator="greaterThan">
      <formula>0</formula>
    </cfRule>
  </conditionalFormatting>
  <conditionalFormatting sqref="H41:H50">
    <cfRule type="cellIs" priority="19" dxfId="151" operator="lessThan">
      <formula>0</formula>
    </cfRule>
    <cfRule type="cellIs" priority="20" dxfId="152" operator="equal">
      <formula>0</formula>
    </cfRule>
    <cfRule type="cellIs" priority="21" dxfId="153" operator="greaterThan">
      <formula>0</formula>
    </cfRule>
  </conditionalFormatting>
  <conditionalFormatting sqref="T51">
    <cfRule type="cellIs" priority="1" dxfId="151" operator="lessThan">
      <formula>0</formula>
    </cfRule>
  </conditionalFormatting>
  <conditionalFormatting sqref="T41:T50">
    <cfRule type="cellIs" priority="18" dxfId="151" operator="lessThan">
      <formula>0</formula>
    </cfRule>
  </conditionalFormatting>
  <conditionalFormatting sqref="U41:U50">
    <cfRule type="cellIs" priority="15" dxfId="151" operator="lessThan">
      <formula>0</formula>
    </cfRule>
    <cfRule type="cellIs" priority="16" dxfId="152" operator="equal">
      <formula>0</formula>
    </cfRule>
    <cfRule type="cellIs" priority="17" dxfId="153" operator="greaterThan">
      <formula>0</formula>
    </cfRule>
  </conditionalFormatting>
  <conditionalFormatting sqref="J52">
    <cfRule type="cellIs" priority="13" dxfId="151" operator="lessThan">
      <formula>0</formula>
    </cfRule>
  </conditionalFormatting>
  <conditionalFormatting sqref="G52 I52">
    <cfRule type="cellIs" priority="14" dxfId="151" operator="lessThan">
      <formula>0</formula>
    </cfRule>
  </conditionalFormatting>
  <conditionalFormatting sqref="J51">
    <cfRule type="cellIs" priority="11" dxfId="151" operator="lessThan">
      <formula>0</formula>
    </cfRule>
  </conditionalFormatting>
  <conditionalFormatting sqref="G51">
    <cfRule type="cellIs" priority="12" dxfId="151" operator="lessThan">
      <formula>0</formula>
    </cfRule>
  </conditionalFormatting>
  <conditionalFormatting sqref="K52">
    <cfRule type="cellIs" priority="9" dxfId="151" operator="lessThan">
      <formula>0</formula>
    </cfRule>
  </conditionalFormatting>
  <conditionalFormatting sqref="J52">
    <cfRule type="cellIs" priority="10" dxfId="151" operator="lessThan">
      <formula>0</formula>
    </cfRule>
  </conditionalFormatting>
  <conditionalFormatting sqref="K51">
    <cfRule type="cellIs" priority="7" dxfId="151" operator="lessThan">
      <formula>0</formula>
    </cfRule>
  </conditionalFormatting>
  <conditionalFormatting sqref="J51">
    <cfRule type="cellIs" priority="8" dxfId="151" operator="lessThan">
      <formula>0</formula>
    </cfRule>
  </conditionalFormatting>
  <conditionalFormatting sqref="U51">
    <cfRule type="cellIs" priority="4" dxfId="151" operator="lessThan">
      <formula>0</formula>
    </cfRule>
    <cfRule type="cellIs" priority="5" dxfId="152" operator="equal">
      <formula>0</formula>
    </cfRule>
    <cfRule type="cellIs" priority="6" dxfId="153" operator="greaterThan">
      <formula>0</formula>
    </cfRule>
  </conditionalFormatting>
  <conditionalFormatting sqref="U52">
    <cfRule type="cellIs" priority="3" dxfId="151" operator="lessThan">
      <formula>0</formula>
    </cfRule>
  </conditionalFormatting>
  <conditionalFormatting sqref="T52">
    <cfRule type="cellIs" priority="2" dxfId="1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2" sqref="A2:N34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2"/>
      <c r="N1" t="s">
        <v>109</v>
      </c>
    </row>
    <row r="2" spans="1:14" ht="14.25" customHeight="1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17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110</v>
      </c>
      <c r="D5" s="144"/>
      <c r="E5" s="144"/>
      <c r="F5" s="144"/>
      <c r="G5" s="145"/>
      <c r="H5" s="144" t="s">
        <v>93</v>
      </c>
      <c r="I5" s="144"/>
      <c r="J5" s="143" t="s">
        <v>111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112</v>
      </c>
      <c r="D6" s="151"/>
      <c r="E6" s="151"/>
      <c r="F6" s="151"/>
      <c r="G6" s="152"/>
      <c r="H6" s="151" t="s">
        <v>94</v>
      </c>
      <c r="I6" s="151"/>
      <c r="J6" s="150" t="s">
        <v>113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114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7" t="s">
        <v>115</v>
      </c>
      <c r="J9" s="113" t="s">
        <v>8</v>
      </c>
      <c r="K9" s="93" t="s">
        <v>2</v>
      </c>
      <c r="L9" s="114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7" t="s">
        <v>10</v>
      </c>
      <c r="K10" s="116" t="s">
        <v>11</v>
      </c>
      <c r="L10" s="92" t="s">
        <v>10</v>
      </c>
      <c r="M10" s="116" t="s">
        <v>11</v>
      </c>
      <c r="N10" s="166"/>
    </row>
    <row r="11" spans="1:14" ht="14.25" customHeight="1">
      <c r="A11" s="73">
        <v>1</v>
      </c>
      <c r="B11" s="83" t="s">
        <v>19</v>
      </c>
      <c r="C11" s="41">
        <v>6432</v>
      </c>
      <c r="D11" s="86">
        <v>0.11222780569514237</v>
      </c>
      <c r="E11" s="41">
        <v>6247</v>
      </c>
      <c r="F11" s="89">
        <v>0.11250585311385657</v>
      </c>
      <c r="G11" s="77">
        <v>0.029614214823115104</v>
      </c>
      <c r="H11" s="106">
        <v>5723</v>
      </c>
      <c r="I11" s="74">
        <v>0.12388607373755023</v>
      </c>
      <c r="J11" s="41">
        <v>19108</v>
      </c>
      <c r="K11" s="86">
        <v>0.12310427914288291</v>
      </c>
      <c r="L11" s="41">
        <v>16109</v>
      </c>
      <c r="M11" s="89">
        <v>0.11462217162373702</v>
      </c>
      <c r="N11" s="77">
        <v>0.18616922217393994</v>
      </c>
    </row>
    <row r="12" spans="1:14" ht="14.25" customHeight="1">
      <c r="A12" s="72">
        <v>2</v>
      </c>
      <c r="B12" s="84" t="s">
        <v>21</v>
      </c>
      <c r="C12" s="43">
        <v>5378</v>
      </c>
      <c r="D12" s="87">
        <v>0.09383724176437744</v>
      </c>
      <c r="E12" s="43">
        <v>5730</v>
      </c>
      <c r="F12" s="90">
        <v>0.10319489968663328</v>
      </c>
      <c r="G12" s="78">
        <v>-0.061431064572425864</v>
      </c>
      <c r="H12" s="107">
        <v>5318</v>
      </c>
      <c r="I12" s="71">
        <v>0.011282437006393309</v>
      </c>
      <c r="J12" s="43">
        <v>16354</v>
      </c>
      <c r="K12" s="87">
        <v>0.10536149157958484</v>
      </c>
      <c r="L12" s="43">
        <v>15482</v>
      </c>
      <c r="M12" s="90">
        <v>0.11016080831080119</v>
      </c>
      <c r="N12" s="78">
        <v>0.05632347241958402</v>
      </c>
    </row>
    <row r="13" spans="1:14" ht="14.25" customHeight="1">
      <c r="A13" s="72">
        <v>3</v>
      </c>
      <c r="B13" s="84" t="s">
        <v>20</v>
      </c>
      <c r="C13" s="43">
        <v>5723</v>
      </c>
      <c r="D13" s="87">
        <v>0.09985692350642099</v>
      </c>
      <c r="E13" s="43">
        <v>6054</v>
      </c>
      <c r="F13" s="90">
        <v>0.10903000396210784</v>
      </c>
      <c r="G13" s="78">
        <v>-0.05467459530888674</v>
      </c>
      <c r="H13" s="107">
        <v>4842</v>
      </c>
      <c r="I13" s="71">
        <v>0.1819496076001652</v>
      </c>
      <c r="J13" s="43">
        <v>15282</v>
      </c>
      <c r="K13" s="87">
        <v>0.09845507608653635</v>
      </c>
      <c r="L13" s="43">
        <v>14233</v>
      </c>
      <c r="M13" s="90">
        <v>0.10127365874484133</v>
      </c>
      <c r="N13" s="78">
        <v>0.0737019602332607</v>
      </c>
    </row>
    <row r="14" spans="1:14" ht="14.25" customHeight="1">
      <c r="A14" s="72">
        <v>4</v>
      </c>
      <c r="B14" s="84" t="s">
        <v>23</v>
      </c>
      <c r="C14" s="43">
        <v>3878</v>
      </c>
      <c r="D14" s="87">
        <v>0.06766471245114461</v>
      </c>
      <c r="E14" s="43">
        <v>3789</v>
      </c>
      <c r="F14" s="90">
        <v>0.0682383027770774</v>
      </c>
      <c r="G14" s="78">
        <v>0.023489047242016392</v>
      </c>
      <c r="H14" s="107">
        <v>3455</v>
      </c>
      <c r="I14" s="71">
        <v>0.12243125904486263</v>
      </c>
      <c r="J14" s="43">
        <v>10694</v>
      </c>
      <c r="K14" s="87">
        <v>0.06889664858457138</v>
      </c>
      <c r="L14" s="43">
        <v>9213</v>
      </c>
      <c r="M14" s="90">
        <v>0.06555429059342537</v>
      </c>
      <c r="N14" s="78">
        <v>0.1607511125583414</v>
      </c>
    </row>
    <row r="15" spans="1:14" ht="14.25" customHeight="1">
      <c r="A15" s="75">
        <v>5</v>
      </c>
      <c r="B15" s="85" t="s">
        <v>22</v>
      </c>
      <c r="C15" s="45">
        <v>3953</v>
      </c>
      <c r="D15" s="88">
        <v>0.06897333891680625</v>
      </c>
      <c r="E15" s="45">
        <v>3861</v>
      </c>
      <c r="F15" s="91">
        <v>0.06953499261607175</v>
      </c>
      <c r="G15" s="79">
        <v>0.023828023828023737</v>
      </c>
      <c r="H15" s="108">
        <v>2810</v>
      </c>
      <c r="I15" s="76">
        <v>0.40676156583629886</v>
      </c>
      <c r="J15" s="45">
        <v>10350</v>
      </c>
      <c r="K15" s="88">
        <v>0.06668041077710059</v>
      </c>
      <c r="L15" s="45">
        <v>10758</v>
      </c>
      <c r="M15" s="91">
        <v>0.07654760210616195</v>
      </c>
      <c r="N15" s="79">
        <v>-0.03792526491912995</v>
      </c>
    </row>
    <row r="16" spans="1:14" ht="14.25" customHeight="1">
      <c r="A16" s="73">
        <v>6</v>
      </c>
      <c r="B16" s="83" t="s">
        <v>26</v>
      </c>
      <c r="C16" s="41">
        <v>3881</v>
      </c>
      <c r="D16" s="86">
        <v>0.06771705750977108</v>
      </c>
      <c r="E16" s="41">
        <v>3620</v>
      </c>
      <c r="F16" s="89">
        <v>0.06519468357166013</v>
      </c>
      <c r="G16" s="77">
        <v>0.07209944751381214</v>
      </c>
      <c r="H16" s="106">
        <v>2453</v>
      </c>
      <c r="I16" s="74">
        <v>0.5821443130860171</v>
      </c>
      <c r="J16" s="41">
        <v>8865</v>
      </c>
      <c r="K16" s="86">
        <v>0.05711322140473399</v>
      </c>
      <c r="L16" s="41">
        <v>8731</v>
      </c>
      <c r="M16" s="89">
        <v>0.06212466201793084</v>
      </c>
      <c r="N16" s="77">
        <v>0.015347611957393203</v>
      </c>
    </row>
    <row r="17" spans="1:14" ht="14.25" customHeight="1">
      <c r="A17" s="72">
        <v>7</v>
      </c>
      <c r="B17" s="84" t="s">
        <v>24</v>
      </c>
      <c r="C17" s="43">
        <v>2342</v>
      </c>
      <c r="D17" s="87">
        <v>0.04086404243439419</v>
      </c>
      <c r="E17" s="43">
        <v>1872</v>
      </c>
      <c r="F17" s="90">
        <v>0.03371393581385297</v>
      </c>
      <c r="G17" s="78">
        <v>0.25106837606837606</v>
      </c>
      <c r="H17" s="107">
        <v>2088</v>
      </c>
      <c r="I17" s="71">
        <v>0.12164750957854409</v>
      </c>
      <c r="J17" s="43">
        <v>6917</v>
      </c>
      <c r="K17" s="87">
        <v>0.04456313056475409</v>
      </c>
      <c r="L17" s="43">
        <v>5895</v>
      </c>
      <c r="M17" s="90">
        <v>0.04194535363597552</v>
      </c>
      <c r="N17" s="78">
        <v>0.17336726039016126</v>
      </c>
    </row>
    <row r="18" spans="1:14" ht="14.25" customHeight="1">
      <c r="A18" s="72">
        <v>8</v>
      </c>
      <c r="B18" s="84" t="s">
        <v>31</v>
      </c>
      <c r="C18" s="43">
        <v>2819</v>
      </c>
      <c r="D18" s="87">
        <v>0.049186906756002235</v>
      </c>
      <c r="E18" s="43">
        <v>1979</v>
      </c>
      <c r="F18" s="90">
        <v>0.03564096099124734</v>
      </c>
      <c r="G18" s="78">
        <v>0.4244567963617989</v>
      </c>
      <c r="H18" s="107">
        <v>1946</v>
      </c>
      <c r="I18" s="71">
        <v>0.44861253854059613</v>
      </c>
      <c r="J18" s="43">
        <v>6695</v>
      </c>
      <c r="K18" s="87">
        <v>0.043132884072723525</v>
      </c>
      <c r="L18" s="43">
        <v>5445</v>
      </c>
      <c r="M18" s="90">
        <v>0.03874341824391632</v>
      </c>
      <c r="N18" s="78">
        <v>0.22956841138659323</v>
      </c>
    </row>
    <row r="19" spans="1:14" ht="14.25" customHeight="1">
      <c r="A19" s="72">
        <v>9</v>
      </c>
      <c r="B19" s="84" t="s">
        <v>25</v>
      </c>
      <c r="C19" s="43">
        <v>2036</v>
      </c>
      <c r="D19" s="87">
        <v>0.0355248464544947</v>
      </c>
      <c r="E19" s="43">
        <v>1683</v>
      </c>
      <c r="F19" s="90">
        <v>0.030310124986492815</v>
      </c>
      <c r="G19" s="78">
        <v>0.20974450386215082</v>
      </c>
      <c r="H19" s="107">
        <v>1894</v>
      </c>
      <c r="I19" s="71">
        <v>0.074973600844773</v>
      </c>
      <c r="J19" s="43">
        <v>6127</v>
      </c>
      <c r="K19" s="87">
        <v>0.039473514669690374</v>
      </c>
      <c r="L19" s="43">
        <v>5310</v>
      </c>
      <c r="M19" s="90">
        <v>0.03778283762629856</v>
      </c>
      <c r="N19" s="78">
        <v>0.1538606403013183</v>
      </c>
    </row>
    <row r="20" spans="1:14" ht="14.25" customHeight="1">
      <c r="A20" s="75">
        <v>10</v>
      </c>
      <c r="B20" s="85" t="s">
        <v>28</v>
      </c>
      <c r="C20" s="45">
        <v>1892</v>
      </c>
      <c r="D20" s="88">
        <v>0.03301228364042434</v>
      </c>
      <c r="E20" s="45">
        <v>2578</v>
      </c>
      <c r="F20" s="91">
        <v>0.046428700068436406</v>
      </c>
      <c r="G20" s="79">
        <v>-0.26609775019394877</v>
      </c>
      <c r="H20" s="108">
        <v>1935</v>
      </c>
      <c r="I20" s="76">
        <v>-0.022222222222222254</v>
      </c>
      <c r="J20" s="45">
        <v>6004</v>
      </c>
      <c r="K20" s="88">
        <v>0.038681080802484245</v>
      </c>
      <c r="L20" s="45">
        <v>6870</v>
      </c>
      <c r="M20" s="91">
        <v>0.04888288031877046</v>
      </c>
      <c r="N20" s="79">
        <v>-0.12605531295487626</v>
      </c>
    </row>
    <row r="21" spans="1:14" ht="14.25" customHeight="1">
      <c r="A21" s="73">
        <v>11</v>
      </c>
      <c r="B21" s="83" t="s">
        <v>34</v>
      </c>
      <c r="C21" s="41">
        <v>2061</v>
      </c>
      <c r="D21" s="86">
        <v>0.03596105527638191</v>
      </c>
      <c r="E21" s="41">
        <v>1948</v>
      </c>
      <c r="F21" s="89">
        <v>0.03508266397723589</v>
      </c>
      <c r="G21" s="77">
        <v>0.05800821355236141</v>
      </c>
      <c r="H21" s="106">
        <v>1661</v>
      </c>
      <c r="I21" s="74">
        <v>0.24081878386514144</v>
      </c>
      <c r="J21" s="41">
        <v>5699</v>
      </c>
      <c r="K21" s="86">
        <v>0.0367161025138837</v>
      </c>
      <c r="L21" s="41">
        <v>4378</v>
      </c>
      <c r="M21" s="89">
        <v>0.03115127365874484</v>
      </c>
      <c r="N21" s="77">
        <v>0.3017359524897214</v>
      </c>
    </row>
    <row r="22" spans="1:14" ht="14.25" customHeight="1">
      <c r="A22" s="72">
        <v>12</v>
      </c>
      <c r="B22" s="84" t="s">
        <v>29</v>
      </c>
      <c r="C22" s="43">
        <v>2030</v>
      </c>
      <c r="D22" s="87">
        <v>0.035420156337241764</v>
      </c>
      <c r="E22" s="43">
        <v>1829</v>
      </c>
      <c r="F22" s="90">
        <v>0.03293952382667579</v>
      </c>
      <c r="G22" s="78">
        <v>0.10989611809732103</v>
      </c>
      <c r="H22" s="107">
        <v>1617</v>
      </c>
      <c r="I22" s="71">
        <v>0.2554112554112553</v>
      </c>
      <c r="J22" s="43">
        <v>5616</v>
      </c>
      <c r="K22" s="87">
        <v>0.03618137071731371</v>
      </c>
      <c r="L22" s="43">
        <v>4688</v>
      </c>
      <c r="M22" s="90">
        <v>0.033357051373274514</v>
      </c>
      <c r="N22" s="78">
        <v>0.1979522184300342</v>
      </c>
    </row>
    <row r="23" spans="1:14" ht="14.25" customHeight="1">
      <c r="A23" s="72">
        <v>13</v>
      </c>
      <c r="B23" s="84" t="s">
        <v>27</v>
      </c>
      <c r="C23" s="43">
        <v>2166</v>
      </c>
      <c r="D23" s="87">
        <v>0.03779313232830821</v>
      </c>
      <c r="E23" s="43">
        <v>2014</v>
      </c>
      <c r="F23" s="90">
        <v>0.03627129632964737</v>
      </c>
      <c r="G23" s="78">
        <v>0.07547169811320753</v>
      </c>
      <c r="H23" s="107">
        <v>1371</v>
      </c>
      <c r="I23" s="71">
        <v>0.5798687089715535</v>
      </c>
      <c r="J23" s="43">
        <v>4805</v>
      </c>
      <c r="K23" s="87">
        <v>0.030956461235166023</v>
      </c>
      <c r="L23" s="43">
        <v>4148</v>
      </c>
      <c r="M23" s="90">
        <v>0.02951472890280347</v>
      </c>
      <c r="N23" s="78">
        <v>0.1583895853423336</v>
      </c>
    </row>
    <row r="24" spans="1:14" ht="14.25" customHeight="1">
      <c r="A24" s="72">
        <v>14</v>
      </c>
      <c r="B24" s="84" t="s">
        <v>35</v>
      </c>
      <c r="C24" s="43">
        <v>2094</v>
      </c>
      <c r="D24" s="87">
        <v>0.03653685092127303</v>
      </c>
      <c r="E24" s="43">
        <v>1580</v>
      </c>
      <c r="F24" s="90">
        <v>0.028455138133487014</v>
      </c>
      <c r="G24" s="78">
        <v>0.3253164556962025</v>
      </c>
      <c r="H24" s="107">
        <v>1134</v>
      </c>
      <c r="I24" s="71">
        <v>0.8465608465608465</v>
      </c>
      <c r="J24" s="43">
        <v>4678</v>
      </c>
      <c r="K24" s="87">
        <v>0.030138257160896288</v>
      </c>
      <c r="L24" s="43">
        <v>3289</v>
      </c>
      <c r="M24" s="90">
        <v>0.023402590009961578</v>
      </c>
      <c r="N24" s="78">
        <v>0.42231681362116147</v>
      </c>
    </row>
    <row r="25" spans="1:14" ht="14.25" customHeight="1">
      <c r="A25" s="75">
        <v>15</v>
      </c>
      <c r="B25" s="85" t="s">
        <v>30</v>
      </c>
      <c r="C25" s="45">
        <v>1238</v>
      </c>
      <c r="D25" s="88">
        <v>0.021601060859854828</v>
      </c>
      <c r="E25" s="45">
        <v>1225</v>
      </c>
      <c r="F25" s="91">
        <v>0.02206173684400101</v>
      </c>
      <c r="G25" s="79">
        <v>0.010612244897959089</v>
      </c>
      <c r="H25" s="108">
        <v>1194</v>
      </c>
      <c r="I25" s="76">
        <v>0.03685092127303191</v>
      </c>
      <c r="J25" s="45">
        <v>3808</v>
      </c>
      <c r="K25" s="88">
        <v>0.024533237124560296</v>
      </c>
      <c r="L25" s="45">
        <v>3247</v>
      </c>
      <c r="M25" s="91">
        <v>0.023103742706702717</v>
      </c>
      <c r="N25" s="79">
        <v>0.17277486910994755</v>
      </c>
    </row>
    <row r="26" spans="1:14" ht="14.25" customHeight="1">
      <c r="A26" s="73">
        <v>16</v>
      </c>
      <c r="B26" s="83" t="s">
        <v>56</v>
      </c>
      <c r="C26" s="41">
        <v>1317</v>
      </c>
      <c r="D26" s="86">
        <v>0.022979480737018426</v>
      </c>
      <c r="E26" s="41">
        <v>1397</v>
      </c>
      <c r="F26" s="89">
        <v>0.02515938479270972</v>
      </c>
      <c r="G26" s="77">
        <v>-0.05726556907659275</v>
      </c>
      <c r="H26" s="106">
        <v>1008</v>
      </c>
      <c r="I26" s="74">
        <v>0.30654761904761907</v>
      </c>
      <c r="J26" s="41">
        <v>3382</v>
      </c>
      <c r="K26" s="86">
        <v>0.02178871007228543</v>
      </c>
      <c r="L26" s="41">
        <v>2818</v>
      </c>
      <c r="M26" s="89">
        <v>0.020051230966272947</v>
      </c>
      <c r="N26" s="77">
        <v>0.20014194464158974</v>
      </c>
    </row>
    <row r="27" spans="1:14" ht="14.25" customHeight="1">
      <c r="A27" s="72">
        <v>17</v>
      </c>
      <c r="B27" s="84" t="s">
        <v>50</v>
      </c>
      <c r="C27" s="43">
        <v>1041</v>
      </c>
      <c r="D27" s="87">
        <v>0.018163735343383586</v>
      </c>
      <c r="E27" s="43">
        <v>864</v>
      </c>
      <c r="F27" s="90">
        <v>0.01556027806793214</v>
      </c>
      <c r="G27" s="78">
        <v>0.20486111111111116</v>
      </c>
      <c r="H27" s="107">
        <v>903</v>
      </c>
      <c r="I27" s="71">
        <v>0.15282392026578062</v>
      </c>
      <c r="J27" s="43">
        <v>3091</v>
      </c>
      <c r="K27" s="87">
        <v>0.01991392750840753</v>
      </c>
      <c r="L27" s="43">
        <v>2714</v>
      </c>
      <c r="M27" s="90">
        <v>0.019311228120108156</v>
      </c>
      <c r="N27" s="78">
        <v>0.13890935887988198</v>
      </c>
    </row>
    <row r="28" spans="1:14" ht="14.25" customHeight="1">
      <c r="A28" s="72">
        <v>18</v>
      </c>
      <c r="B28" s="84" t="s">
        <v>36</v>
      </c>
      <c r="C28" s="43">
        <v>1499</v>
      </c>
      <c r="D28" s="87">
        <v>0.026155080960357343</v>
      </c>
      <c r="E28" s="43">
        <v>1568</v>
      </c>
      <c r="F28" s="90">
        <v>0.02823902316032129</v>
      </c>
      <c r="G28" s="78">
        <v>-0.04400510204081631</v>
      </c>
      <c r="H28" s="107">
        <v>834</v>
      </c>
      <c r="I28" s="71">
        <v>0.7973621103117505</v>
      </c>
      <c r="J28" s="43">
        <v>3068</v>
      </c>
      <c r="K28" s="87">
        <v>0.01976574881779175</v>
      </c>
      <c r="L28" s="43">
        <v>2967</v>
      </c>
      <c r="M28" s="90">
        <v>0.02111142735164366</v>
      </c>
      <c r="N28" s="78">
        <v>0.03404111897539597</v>
      </c>
    </row>
    <row r="29" spans="1:14" ht="14.25" customHeight="1">
      <c r="A29" s="72">
        <v>19</v>
      </c>
      <c r="B29" s="84" t="s">
        <v>18</v>
      </c>
      <c r="C29" s="43">
        <v>1320</v>
      </c>
      <c r="D29" s="87">
        <v>0.023031825795644893</v>
      </c>
      <c r="E29" s="43">
        <v>1671</v>
      </c>
      <c r="F29" s="90">
        <v>0.03009401001332709</v>
      </c>
      <c r="G29" s="78">
        <v>-0.21005385996409331</v>
      </c>
      <c r="H29" s="107">
        <v>863</v>
      </c>
      <c r="I29" s="71">
        <v>0.52954808806489</v>
      </c>
      <c r="J29" s="43">
        <v>2869</v>
      </c>
      <c r="K29" s="87">
        <v>0.018483681016376968</v>
      </c>
      <c r="L29" s="43">
        <v>3629</v>
      </c>
      <c r="M29" s="90">
        <v>0.025821830083961862</v>
      </c>
      <c r="N29" s="78">
        <v>-0.2094240837696335</v>
      </c>
    </row>
    <row r="30" spans="1:14" ht="14.25" customHeight="1">
      <c r="A30" s="75">
        <v>20</v>
      </c>
      <c r="B30" s="85" t="s">
        <v>33</v>
      </c>
      <c r="C30" s="45">
        <v>797</v>
      </c>
      <c r="D30" s="88">
        <v>0.013906337241764377</v>
      </c>
      <c r="E30" s="45">
        <v>707</v>
      </c>
      <c r="F30" s="91">
        <v>0.012732773835680581</v>
      </c>
      <c r="G30" s="79">
        <v>0.12729844413012725</v>
      </c>
      <c r="H30" s="108">
        <v>825</v>
      </c>
      <c r="I30" s="76">
        <v>-0.033939393939393936</v>
      </c>
      <c r="J30" s="45">
        <v>2312</v>
      </c>
      <c r="K30" s="88">
        <v>0.014895179682768751</v>
      </c>
      <c r="L30" s="45">
        <v>1947</v>
      </c>
      <c r="M30" s="91">
        <v>0.013853707129642807</v>
      </c>
      <c r="N30" s="79">
        <v>0.187467899332306</v>
      </c>
    </row>
    <row r="31" spans="1:14" ht="14.25" customHeight="1">
      <c r="A31" s="129" t="s">
        <v>53</v>
      </c>
      <c r="B31" s="130"/>
      <c r="C31" s="49">
        <f>SUM(C11:C30)</f>
        <v>53897</v>
      </c>
      <c r="D31" s="4">
        <f>C31/C33</f>
        <v>0.9404138749302066</v>
      </c>
      <c r="E31" s="49">
        <f>SUM(E11:E30)</f>
        <v>52216</v>
      </c>
      <c r="F31" s="4">
        <f>E31/E33</f>
        <v>0.9403882865684544</v>
      </c>
      <c r="G31" s="7">
        <f>C31/E31-1</f>
        <v>0.03219319748736016</v>
      </c>
      <c r="H31" s="49">
        <f>SUM(H11:H30)</f>
        <v>43874</v>
      </c>
      <c r="I31" s="4">
        <f>C31/H31-1</f>
        <v>0.22844965127410322</v>
      </c>
      <c r="J31" s="49">
        <f>SUM(J11:J30)</f>
        <v>145724</v>
      </c>
      <c r="K31" s="4">
        <f>J31/J33</f>
        <v>0.9388344135345128</v>
      </c>
      <c r="L31" s="49">
        <f>SUM(L11:L30)</f>
        <v>131871</v>
      </c>
      <c r="M31" s="4">
        <f>L31/L33</f>
        <v>0.9383164935249751</v>
      </c>
      <c r="N31" s="7">
        <f>J31/L31-1</f>
        <v>0.1050496318371743</v>
      </c>
    </row>
    <row r="32" spans="1:14" ht="14.25" customHeight="1">
      <c r="A32" s="129" t="s">
        <v>12</v>
      </c>
      <c r="B32" s="130"/>
      <c r="C32" s="3">
        <f>C33-SUM(C11:C30)</f>
        <v>3415</v>
      </c>
      <c r="D32" s="4">
        <f>C32/C33</f>
        <v>0.05958612506979341</v>
      </c>
      <c r="E32" s="5">
        <f>E33-SUM(E11:E30)</f>
        <v>3310</v>
      </c>
      <c r="F32" s="6">
        <f>E32/E33</f>
        <v>0.05961171343154558</v>
      </c>
      <c r="G32" s="7">
        <f>C32/E32-1</f>
        <v>0.031722054380664666</v>
      </c>
      <c r="H32" s="5">
        <f>H33-SUM(H11:H30)</f>
        <v>2993</v>
      </c>
      <c r="I32" s="8">
        <f>C32/H32-1</f>
        <v>0.1409956565319077</v>
      </c>
      <c r="J32" s="3">
        <f>J33-SUM(J11:J30)</f>
        <v>9494</v>
      </c>
      <c r="K32" s="4">
        <f>J32/J33</f>
        <v>0.06116558646548725</v>
      </c>
      <c r="L32" s="3">
        <f>L33-SUM(L11:L30)</f>
        <v>8669</v>
      </c>
      <c r="M32" s="4">
        <f>L32/L33</f>
        <v>0.06168350647502491</v>
      </c>
      <c r="N32" s="7">
        <f>J32/L32-1</f>
        <v>0.09516668589225974</v>
      </c>
    </row>
    <row r="33" spans="1:15" ht="14.25" customHeight="1">
      <c r="A33" s="125" t="s">
        <v>13</v>
      </c>
      <c r="B33" s="126"/>
      <c r="C33" s="109">
        <v>57312</v>
      </c>
      <c r="D33" s="99">
        <v>1</v>
      </c>
      <c r="E33" s="109">
        <v>55526</v>
      </c>
      <c r="F33" s="100">
        <v>1.0000000000000004</v>
      </c>
      <c r="G33" s="101">
        <v>0.03216511183949855</v>
      </c>
      <c r="H33" s="110">
        <v>46867</v>
      </c>
      <c r="I33" s="102">
        <v>0.2228647022425161</v>
      </c>
      <c r="J33" s="109">
        <v>155218</v>
      </c>
      <c r="K33" s="99">
        <v>1</v>
      </c>
      <c r="L33" s="109">
        <v>140540</v>
      </c>
      <c r="M33" s="100">
        <v>1.0000000000000004</v>
      </c>
      <c r="N33" s="101">
        <v>0.1044400170769888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A31:B31"/>
    <mergeCell ref="A32:B32"/>
    <mergeCell ref="A33:B33"/>
    <mergeCell ref="A8:A10"/>
    <mergeCell ref="B8:B10"/>
    <mergeCell ref="G9:G10"/>
  </mergeCells>
  <conditionalFormatting sqref="G32 I32 N32">
    <cfRule type="cellIs" priority="265" dxfId="151" operator="lessThan">
      <formula>0</formula>
    </cfRule>
  </conditionalFormatting>
  <conditionalFormatting sqref="G31 N31">
    <cfRule type="cellIs" priority="70" dxfId="151" operator="lessThan">
      <formula>0</formula>
    </cfRule>
  </conditionalFormatting>
  <conditionalFormatting sqref="G11:G15 I11:I15 N11:N15">
    <cfRule type="cellIs" priority="7" dxfId="151" operator="lessThan">
      <formula>0</formula>
    </cfRule>
  </conditionalFormatting>
  <conditionalFormatting sqref="G16:G30 I16:I30 N16:N30">
    <cfRule type="cellIs" priority="6" dxfId="151" operator="lessThan">
      <formula>0</formula>
    </cfRule>
  </conditionalFormatting>
  <conditionalFormatting sqref="C11:D30 F11:I30 K11:K30 M11:N30">
    <cfRule type="cellIs" priority="5" dxfId="154" operator="equal">
      <formula>0</formula>
    </cfRule>
  </conditionalFormatting>
  <conditionalFormatting sqref="E11:E30">
    <cfRule type="cellIs" priority="4" dxfId="154" operator="equal">
      <formula>0</formula>
    </cfRule>
  </conditionalFormatting>
  <conditionalFormatting sqref="J11:J30">
    <cfRule type="cellIs" priority="3" dxfId="154" operator="equal">
      <formula>0</formula>
    </cfRule>
  </conditionalFormatting>
  <conditionalFormatting sqref="L11:L30">
    <cfRule type="cellIs" priority="2" dxfId="154" operator="equal">
      <formula>0</formula>
    </cfRule>
  </conditionalFormatting>
  <conditionalFormatting sqref="N33 I33 G33">
    <cfRule type="cellIs" priority="1" dxfId="1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2014-07-02T18:05:00Z</cp:lastPrinted>
  <dcterms:created xsi:type="dcterms:W3CDTF">2011-02-07T09:02:19Z</dcterms:created>
  <dcterms:modified xsi:type="dcterms:W3CDTF">2018-04-05T13:53:56Z</dcterms:modified>
  <cp:category/>
  <cp:version/>
  <cp:contentType/>
  <cp:contentStatus/>
</cp:coreProperties>
</file>