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7200" windowHeight="11760" activeTab="0"/>
  </bookViews>
  <sheets>
    <sheet name="Tabele zbiorcze i wykresy" sheetId="1" r:id="rId1"/>
    <sheet name="Samochody osobowe" sheetId="2" r:id="rId2"/>
    <sheet name="Paliwa_Samochody osobowe" sheetId="3" r:id="rId3"/>
    <sheet name="Samochody osobowe INDYW" sheetId="4" r:id="rId4"/>
    <sheet name="Samochody osobowe REGON" sheetId="5" r:id="rId5"/>
    <sheet name="Samochody dostawcze" sheetId="6" r:id="rId6"/>
    <sheet name="Samochody osobowe i dostawcze" sheetId="7" r:id="rId7"/>
  </sheets>
  <externalReferences>
    <externalReference r:id="rId10"/>
  </externalReferences>
  <definedNames>
    <definedName name="_xlfn.IFERROR" hidden="1">#NAME?</definedName>
    <definedName name="_xlfn.RANK.EQ" hidden="1">#NAME?</definedName>
    <definedName name="_xlfn.Z.TEST" hidden="1">#NAME?</definedName>
    <definedName name="Mnth">'[1]INDEX'!$E$16</definedName>
    <definedName name="Yr">'[1]INDEX'!$E$21</definedName>
  </definedNames>
  <calcPr fullCalcOnLoad="1"/>
</workbook>
</file>

<file path=xl/sharedStrings.xml><?xml version="1.0" encoding="utf-8"?>
<sst xmlns="http://schemas.openxmlformats.org/spreadsheetml/2006/main" count="824" uniqueCount="191">
  <si>
    <t>Pozycja</t>
  </si>
  <si>
    <t>Marka</t>
  </si>
  <si>
    <t>Udział %</t>
  </si>
  <si>
    <t>PZPM*</t>
  </si>
  <si>
    <t>Sztuki / Units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</si>
  <si>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</si>
  <si>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</si>
  <si>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</si>
  <si>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</si>
  <si>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</si>
  <si>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</si>
  <si>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</si>
  <si>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</si>
  <si>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</si>
  <si>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t>First Registrations of NEW Light Commercial Vehicles up to 3.5T, Market Share %</t>
  </si>
  <si>
    <t>Pierwsze rejestracje NOWYCH samochodów osobowych i dostawczych, udział w rynku %</t>
  </si>
  <si>
    <t>First Registrations of NEW PC and LCV up to 3.5T, Market Share %</t>
  </si>
  <si>
    <t>BMW</t>
  </si>
  <si>
    <t>SKODA</t>
  </si>
  <si>
    <t>VOLKSWAGEN</t>
  </si>
  <si>
    <t>TOYOTA</t>
  </si>
  <si>
    <t>OPEL</t>
  </si>
  <si>
    <t>FORD</t>
  </si>
  <si>
    <t>KIA</t>
  </si>
  <si>
    <t>HYUNDAI</t>
  </si>
  <si>
    <t>RENAULT</t>
  </si>
  <si>
    <t>NISSAN</t>
  </si>
  <si>
    <t>FIAT</t>
  </si>
  <si>
    <t>PEUGEOT</t>
  </si>
  <si>
    <t>CITROEN</t>
  </si>
  <si>
    <t>DACIA</t>
  </si>
  <si>
    <t>SUZUKI</t>
  </si>
  <si>
    <t>MERCEDES-BENZ</t>
  </si>
  <si>
    <t>AUDI</t>
  </si>
  <si>
    <t>VOLVO</t>
  </si>
  <si>
    <t>RAZEM / TOTAL</t>
  </si>
  <si>
    <t>Skoda Octavia</t>
  </si>
  <si>
    <t>Skoda Fabia</t>
  </si>
  <si>
    <t>Volkswagen Passat</t>
  </si>
  <si>
    <t>Volkswagen Golf</t>
  </si>
  <si>
    <t>Dacia Duster</t>
  </si>
  <si>
    <t>Toyota Yaris</t>
  </si>
  <si>
    <t>Renault Clio</t>
  </si>
  <si>
    <t>MAZDA</t>
  </si>
  <si>
    <t>Kia Sportage</t>
  </si>
  <si>
    <t>Model</t>
  </si>
  <si>
    <t>RAZEM 1-20</t>
  </si>
  <si>
    <t>Skoda Superb</t>
  </si>
  <si>
    <t>SEAT</t>
  </si>
  <si>
    <t>Pierwsze rejestracje NOWYCH samochodów osobowych*, udział w rynku %</t>
  </si>
  <si>
    <t>First Registrations of NEW Passenger Cars*, Market Share %</t>
  </si>
  <si>
    <t>RAZEM 1-15</t>
  </si>
  <si>
    <t>Zmiana poz r/r</t>
  </si>
  <si>
    <t>Ch position y/y</t>
  </si>
  <si>
    <t>IVECO</t>
  </si>
  <si>
    <t>Toyota Corolla</t>
  </si>
  <si>
    <t>Hyundai Tucson</t>
  </si>
  <si>
    <t>SAMOCHODY OSOBOWE</t>
  </si>
  <si>
    <t>SAMOCHODY DOSTAWCZE - RAZEM</t>
  </si>
  <si>
    <t>samochody ciężarowe o DMC&lt;=3,5t</t>
  </si>
  <si>
    <t>samochody specjalne o DMC&lt;=3,5t</t>
  </si>
  <si>
    <t>RAZEM SAMOCHODY OSOBOWE I DOSTAWCZE</t>
  </si>
  <si>
    <t>* w tym minibusy zarejestrowane jako samochody osobowe</t>
  </si>
  <si>
    <t>PIERWSZE REJESTRACJE NOWYCH SAMOCHODÓW OSOBOWYCH I DOSTAWCZYCH DO 3,5T</t>
  </si>
  <si>
    <t>% zmiana r/r</t>
  </si>
  <si>
    <t>Toyota C-HR</t>
  </si>
  <si>
    <t>Toyota Aygo</t>
  </si>
  <si>
    <t>MAN</t>
  </si>
  <si>
    <t>Volkswagen Tiguan</t>
  </si>
  <si>
    <t>Renault Master</t>
  </si>
  <si>
    <t>Fiat Ducato</t>
  </si>
  <si>
    <t>Iveco Daily</t>
  </si>
  <si>
    <t>Peugeot Boxer</t>
  </si>
  <si>
    <t>Ford Transit</t>
  </si>
  <si>
    <t>RAZEM 1-10</t>
  </si>
  <si>
    <t>Toyota RAV4</t>
  </si>
  <si>
    <t>Mercedes-Benz Sprinter</t>
  </si>
  <si>
    <t>Skoda Kamiq</t>
  </si>
  <si>
    <t>LEXUS</t>
  </si>
  <si>
    <t>Kia Stonic</t>
  </si>
  <si>
    <t>Kia Cee'D</t>
  </si>
  <si>
    <t>Zmiana poz
r/r</t>
  </si>
  <si>
    <t>Ch. Position
y/y</t>
  </si>
  <si>
    <t>Volkswagen Crafter</t>
  </si>
  <si>
    <t>sztuki</t>
  </si>
  <si>
    <t>Suzuki Vitara</t>
  </si>
  <si>
    <t>Pierwsze rejestracje NOWYCH samochodów dostawczych o DMC&lt;=3,5T*, udział w rynku %</t>
  </si>
  <si>
    <t>Volkswagen T-Roc</t>
  </si>
  <si>
    <t>Toyota Proace City</t>
  </si>
  <si>
    <t>Hyundai I30</t>
  </si>
  <si>
    <t>Rejestracje nowych samochodów osobowych OGÓŁEM, ranking modeli - 2021 narastająco</t>
  </si>
  <si>
    <t>Registrations of new PC, Top Models - 2021 YTD</t>
  </si>
  <si>
    <t>Suzuki SX4 S-Cross</t>
  </si>
  <si>
    <t>Rejestracje nowych samochodów osobowych na Klentów Indywidualnych, ranking marek - 2021 narastająco</t>
  </si>
  <si>
    <t>Registrations of New PC For Individual Customers, Top Makes - 2021 YTD</t>
  </si>
  <si>
    <t>Rejestracje nowych samochodów osobowych na REGON,
ranking marek - 2021 narastająco</t>
  </si>
  <si>
    <t>Registrations of New PC For Business Activity, Top Makes - 2020 YTD</t>
  </si>
  <si>
    <t>Rejestracje nowych samochodów osobowych na REGON,
ranking modeli - 2021 narastająco</t>
  </si>
  <si>
    <t>Registrations of New PC For Individual Customers, Top Models - 2021 YTD</t>
  </si>
  <si>
    <t>BMW Seria 3</t>
  </si>
  <si>
    <t>Rejestracje nowych samochodów osobowych na Inywidualnych Klentów, ranking modeli - 2021 narastająco</t>
  </si>
  <si>
    <t>Rejestracje nowych samochodów dostawczych do 3,5T, ranking modeli - 2021 narastająco</t>
  </si>
  <si>
    <t>Registrations of new LCV up to 3.5T, Top Models - 2021 YTD</t>
  </si>
  <si>
    <t>PZPM na podstawie danych CEP</t>
  </si>
  <si>
    <t xml:space="preserve">   Source: PZPM on the basis of CEP (Central Register of Vehicles)</t>
  </si>
  <si>
    <t>* PZPM na podstawie CEP (Centralnej Ewidencji Pojazdów)</t>
  </si>
  <si>
    <t>Dacia Sandero</t>
  </si>
  <si>
    <t>Kia Xceed</t>
  </si>
  <si>
    <t>Fiat Tipo</t>
  </si>
  <si>
    <t>HONDA</t>
  </si>
  <si>
    <t>Opel Movano</t>
  </si>
  <si>
    <t>Fiat Doblo</t>
  </si>
  <si>
    <t>Mazda CX-30</t>
  </si>
  <si>
    <t>Pierwsze rejestracje nowych samochodów osobowych wg rodzaju napędu</t>
  </si>
  <si>
    <t>Rozaj napędu</t>
  </si>
  <si>
    <t>udział %</t>
  </si>
  <si>
    <t>Benzyna</t>
  </si>
  <si>
    <t>Diesel</t>
  </si>
  <si>
    <t>w tym:</t>
  </si>
  <si>
    <t>BEV</t>
  </si>
  <si>
    <t>PHEV</t>
  </si>
  <si>
    <t>FCEV</t>
  </si>
  <si>
    <t>HEV</t>
  </si>
  <si>
    <t>MHEV</t>
  </si>
  <si>
    <t>LPG</t>
  </si>
  <si>
    <t>CNG/LNG</t>
  </si>
  <si>
    <t>w tys. szt.</t>
  </si>
  <si>
    <t>Hyundai I20</t>
  </si>
  <si>
    <t>Ford Focus</t>
  </si>
  <si>
    <t>Ford Transit Custom</t>
  </si>
  <si>
    <t>Zmiana %
r/r</t>
  </si>
  <si>
    <t>Zmiana udziału
r/r</t>
  </si>
  <si>
    <t>tys. szt.</t>
  </si>
  <si>
    <t>Alternatywne/inne</t>
  </si>
  <si>
    <t>Inne / b.d.</t>
  </si>
  <si>
    <t>+1,1 pp</t>
  </si>
  <si>
    <t>+0,0 pp</t>
  </si>
  <si>
    <t>Październik</t>
  </si>
  <si>
    <t>October</t>
  </si>
  <si>
    <t>Hyundai Kona</t>
  </si>
  <si>
    <t>Renault Captur</t>
  </si>
  <si>
    <t>Volkswagen T-Cross</t>
  </si>
  <si>
    <t>BMW X3</t>
  </si>
  <si>
    <t>Opel Astra</t>
  </si>
  <si>
    <t>Audi Q5</t>
  </si>
  <si>
    <t>Ford Transit Connect</t>
  </si>
  <si>
    <t/>
  </si>
  <si>
    <t>+4,5 pp</t>
  </si>
  <si>
    <t>2021
Lis</t>
  </si>
  <si>
    <t>2020
Lis</t>
  </si>
  <si>
    <t>2021
Sty - Lis</t>
  </si>
  <si>
    <t>2020
Sty - Lis</t>
  </si>
  <si>
    <t>Listopad</t>
  </si>
  <si>
    <t>Rok narastająco Styczeń - Listopad</t>
  </si>
  <si>
    <t>November</t>
  </si>
  <si>
    <t>YTD January - November</t>
  </si>
  <si>
    <t>Lis/Paź
Zmiana %</t>
  </si>
  <si>
    <t>Nov/Oct Ch %</t>
  </si>
  <si>
    <t>Rejestracje nowych samochodów osobowych OGÓŁEM, ranking modeli - Listopad 2021</t>
  </si>
  <si>
    <t>Registrations of new PC, Top Models - November 2021</t>
  </si>
  <si>
    <t>Lis/Paź
Zmiana poz</t>
  </si>
  <si>
    <t>Nov/Oct Ch position</t>
  </si>
  <si>
    <t>Nissan Qashqai</t>
  </si>
  <si>
    <t>Peugeot 208</t>
  </si>
  <si>
    <t>Rejestracje nowych samochodów osobowych na KLIENTÓW INDYWIDUALNYCH, ranking marek - Listopad 2021</t>
  </si>
  <si>
    <t>Registrations of New PC For Indyvidual Customers, Top Makes - November 2021</t>
  </si>
  <si>
    <t>Rejestracje nowych samochodów osobowych na KLIENTÓW INDYWIDUALNYCH, ranking modeli - Listopad 2021</t>
  </si>
  <si>
    <t>Registrations of New PC For Indyvidual Customers, Top Models - November 2021</t>
  </si>
  <si>
    <t>Toyota Yaris Cross</t>
  </si>
  <si>
    <t>Ford Ecosport</t>
  </si>
  <si>
    <t>Rejestracje nowych samochodów osobowych na REGON, ranking marek - Listopad 2021</t>
  </si>
  <si>
    <t>Registrations of New PC For Business Activity, Top Makes - November 2021</t>
  </si>
  <si>
    <t>Rejestracje nowych samochodów osobowych na REGON, ranking modeli - Listopad 2021</t>
  </si>
  <si>
    <t>Registrations of New PC For Business Activity, Top Models - November 2021</t>
  </si>
  <si>
    <t>Opel Crossland X</t>
  </si>
  <si>
    <t>Rejestracje nowych samochodów dostawczych do 3,5T, ranking modeli - Listopad 2021</t>
  </si>
  <si>
    <t>Registrations of new LCV up to 3.5T, Top Models - November 2021</t>
  </si>
  <si>
    <t>Sty - Lis 2020</t>
  </si>
  <si>
    <t>Sty - Lis 2021</t>
  </si>
  <si>
    <t>236,6</t>
  </si>
  <si>
    <t>220,3</t>
  </si>
  <si>
    <t>69,9</t>
  </si>
  <si>
    <t>53,0</t>
  </si>
  <si>
    <t>70,4</t>
  </si>
  <si>
    <t>137,2</t>
  </si>
  <si>
    <t>-9,1 pp</t>
  </si>
  <si>
    <t>-5,6 pp</t>
  </si>
  <si>
    <t>+14,7 pp</t>
  </si>
  <si>
    <t>+0,6 pp</t>
  </si>
  <si>
    <t>+7,8 pp</t>
  </si>
  <si>
    <t>+0,8 pp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</si>
</sst>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  <numFmt numFmtId="167" formatCode="_-* #,##0\ _z_ł_-;\-* #,##0\ _z_ł_-;_-* &quot;-&quot;??\ _z_ł_-;_-@_-"/>
    <numFmt numFmtId="168" formatCode="\-"/>
    <numFmt numFmtId="169" formatCode="\+General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_(* #,##0.00_);_(* \(#,##0.00\);_(* &quot;-&quot;??_);_(@_)"/>
    <numFmt numFmtId="175" formatCode="0.000%"/>
    <numFmt numFmtId="176" formatCode="[$-415]d\ mmmm\ yyyy"/>
    <numFmt numFmtId="177" formatCode="#,##0.000"/>
    <numFmt numFmtId="178" formatCode="#,##0.0"/>
    <numFmt numFmtId="179" formatCode="[Black]\+0.0%;[Red]\-0.0%"/>
    <numFmt numFmtId="180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1"/>
      <name val="Arial"/>
      <family val="2"/>
    </font>
    <font>
      <b/>
      <sz val="11"/>
      <name val="Arial CE"/>
      <family val="0"/>
    </font>
    <font>
      <sz val="11"/>
      <name val="Arial CE"/>
      <family val="0"/>
    </font>
    <font>
      <b/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23"/>
      <name val="Tahoma"/>
      <family val="2"/>
    </font>
    <font>
      <sz val="11"/>
      <color indexed="23"/>
      <name val="Calibri"/>
      <family val="2"/>
    </font>
    <font>
      <b/>
      <sz val="20"/>
      <color indexed="10"/>
      <name val="Tahoma"/>
      <family val="2"/>
    </font>
    <font>
      <sz val="10"/>
      <color indexed="8"/>
      <name val="Calibri"/>
      <family val="2"/>
    </font>
    <font>
      <i/>
      <sz val="10"/>
      <color indexed="23"/>
      <name val="Tahoma"/>
      <family val="2"/>
    </font>
    <font>
      <i/>
      <sz val="11"/>
      <color indexed="8"/>
      <name val="Calibri"/>
      <family val="2"/>
    </font>
    <font>
      <i/>
      <sz val="11"/>
      <color indexed="10"/>
      <name val="Calibri"/>
      <family val="2"/>
    </font>
    <font>
      <sz val="11"/>
      <color indexed="10"/>
      <name val="Arial CE"/>
      <family val="0"/>
    </font>
    <font>
      <b/>
      <i/>
      <sz val="10"/>
      <color indexed="23"/>
      <name val="Tahoma"/>
      <family val="2"/>
    </font>
    <font>
      <sz val="10"/>
      <color indexed="23"/>
      <name val="Arial"/>
      <family val="2"/>
    </font>
    <font>
      <b/>
      <sz val="10"/>
      <color indexed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 tint="0.49998000264167786"/>
      <name val="Tahoma"/>
      <family val="2"/>
    </font>
    <font>
      <sz val="11"/>
      <color theme="1" tint="0.49998000264167786"/>
      <name val="Calibri"/>
      <family val="2"/>
    </font>
    <font>
      <sz val="10"/>
      <color theme="1"/>
      <name val="Tahoma"/>
      <family val="2"/>
    </font>
    <font>
      <b/>
      <sz val="20"/>
      <color rgb="FFFF0000"/>
      <name val="Tahoma"/>
      <family val="2"/>
    </font>
    <font>
      <sz val="10"/>
      <color theme="1"/>
      <name val="Calibri"/>
      <family val="2"/>
    </font>
    <font>
      <i/>
      <sz val="11"/>
      <color theme="1" tint="0.49998000264167786"/>
      <name val="Calibri"/>
      <family val="2"/>
    </font>
    <font>
      <i/>
      <sz val="10"/>
      <color theme="1" tint="0.49998000264167786"/>
      <name val="Tahoma"/>
      <family val="2"/>
    </font>
    <font>
      <i/>
      <sz val="11"/>
      <color theme="1"/>
      <name val="Calibri"/>
      <family val="2"/>
    </font>
    <font>
      <i/>
      <sz val="11"/>
      <color rgb="FFFF0000"/>
      <name val="Calibri"/>
      <family val="2"/>
    </font>
    <font>
      <sz val="11"/>
      <color rgb="FFFF0000"/>
      <name val="Arial CE"/>
      <family val="0"/>
    </font>
    <font>
      <b/>
      <i/>
      <sz val="10"/>
      <color theme="1" tint="0.49998000264167786"/>
      <name val="Tahoma"/>
      <family val="2"/>
    </font>
    <font>
      <b/>
      <sz val="10"/>
      <color theme="1"/>
      <name val="Tahoma"/>
      <family val="2"/>
    </font>
    <font>
      <sz val="10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3" fillId="0" borderId="0" xfId="57" applyFont="1" applyFill="1" applyBorder="1" applyAlignment="1">
      <alignment horizontal="center" vertical="center"/>
      <protection/>
    </xf>
    <xf numFmtId="0" fontId="57" fillId="0" borderId="0" xfId="57" applyFont="1" applyFill="1" applyBorder="1" applyAlignment="1">
      <alignment horizontal="righ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10" fontId="4" fillId="0" borderId="11" xfId="69" applyNumberFormat="1" applyFont="1" applyFill="1" applyBorder="1" applyAlignment="1">
      <alignment vertical="center"/>
    </xf>
    <xf numFmtId="0" fontId="4" fillId="0" borderId="12" xfId="57" applyNumberFormat="1" applyFont="1" applyFill="1" applyBorder="1" applyAlignment="1">
      <alignment vertical="center"/>
      <protection/>
    </xf>
    <xf numFmtId="10" fontId="4" fillId="0" borderId="12" xfId="69" applyNumberFormat="1" applyFont="1" applyFill="1" applyBorder="1" applyAlignment="1">
      <alignment vertical="center"/>
    </xf>
    <xf numFmtId="166" fontId="4" fillId="0" borderId="13" xfId="69" applyNumberFormat="1" applyFont="1" applyFill="1" applyBorder="1" applyAlignment="1">
      <alignment vertical="center"/>
    </xf>
    <xf numFmtId="166" fontId="4" fillId="0" borderId="12" xfId="69" applyNumberFormat="1" applyFont="1" applyFill="1" applyBorder="1" applyAlignment="1">
      <alignment vertical="center"/>
    </xf>
    <xf numFmtId="0" fontId="58" fillId="0" borderId="0" xfId="0" applyFont="1" applyAlignment="1">
      <alignment/>
    </xf>
    <xf numFmtId="0" fontId="0" fillId="0" borderId="0" xfId="60">
      <alignment/>
      <protection/>
    </xf>
    <xf numFmtId="167" fontId="59" fillId="0" borderId="14" xfId="42" applyNumberFormat="1" applyFont="1" applyBorder="1" applyAlignment="1">
      <alignment horizontal="center"/>
    </xf>
    <xf numFmtId="166" fontId="59" fillId="0" borderId="14" xfId="68" applyNumberFormat="1" applyFont="1" applyBorder="1" applyAlignment="1">
      <alignment horizontal="center"/>
    </xf>
    <xf numFmtId="0" fontId="59" fillId="0" borderId="15" xfId="0" applyFont="1" applyBorder="1" applyAlignment="1">
      <alignment horizontal="left" wrapText="1" indent="1"/>
    </xf>
    <xf numFmtId="0" fontId="2" fillId="0" borderId="0" xfId="57" applyFont="1" applyFill="1" applyBorder="1">
      <alignment/>
      <protection/>
    </xf>
    <xf numFmtId="0" fontId="60" fillId="0" borderId="0" xfId="49" applyFont="1" applyAlignment="1">
      <alignment horizontal="center" vertical="top"/>
    </xf>
    <xf numFmtId="0" fontId="2" fillId="0" borderId="0" xfId="57" applyFont="1" applyFill="1">
      <alignment/>
      <protection/>
    </xf>
    <xf numFmtId="166" fontId="4" fillId="0" borderId="10" xfId="69" applyNumberFormat="1" applyFont="1" applyFill="1" applyBorder="1" applyAlignment="1">
      <alignment vertical="center"/>
    </xf>
    <xf numFmtId="166" fontId="4" fillId="0" borderId="11" xfId="69" applyNumberFormat="1" applyFont="1" applyFill="1" applyBorder="1" applyAlignment="1">
      <alignment vertical="center"/>
    </xf>
    <xf numFmtId="0" fontId="4" fillId="0" borderId="11" xfId="69" applyNumberFormat="1" applyFont="1" applyFill="1" applyBorder="1" applyAlignment="1">
      <alignment vertical="center"/>
    </xf>
    <xf numFmtId="166" fontId="3" fillId="33" borderId="10" xfId="57" applyNumberFormat="1" applyFont="1" applyFill="1" applyBorder="1" applyAlignment="1">
      <alignment vertical="center"/>
      <protection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16" xfId="60" applyBorder="1">
      <alignment/>
      <protection/>
    </xf>
    <xf numFmtId="3" fontId="3" fillId="33" borderId="10" xfId="57" applyNumberFormat="1" applyFont="1" applyFill="1" applyBorder="1" applyAlignment="1">
      <alignment vertical="center"/>
      <protection/>
    </xf>
    <xf numFmtId="1" fontId="4" fillId="0" borderId="10" xfId="57" applyNumberFormat="1" applyFont="1" applyFill="1" applyBorder="1" applyAlignment="1">
      <alignment vertical="center"/>
      <protection/>
    </xf>
    <xf numFmtId="3" fontId="4" fillId="0" borderId="10" xfId="57" applyNumberFormat="1" applyFont="1" applyFill="1" applyBorder="1" applyAlignment="1">
      <alignment vertical="center"/>
      <protection/>
    </xf>
    <xf numFmtId="0" fontId="61" fillId="0" borderId="16" xfId="60" applyFont="1" applyBorder="1">
      <alignment/>
      <protection/>
    </xf>
    <xf numFmtId="0" fontId="59" fillId="33" borderId="15" xfId="0" applyFont="1" applyFill="1" applyBorder="1" applyAlignment="1">
      <alignment wrapText="1"/>
    </xf>
    <xf numFmtId="0" fontId="59" fillId="33" borderId="17" xfId="0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wrapText="1"/>
    </xf>
    <xf numFmtId="166" fontId="59" fillId="0" borderId="13" xfId="73" applyNumberFormat="1" applyFont="1" applyBorder="1" applyAlignment="1">
      <alignment horizontal="center"/>
    </xf>
    <xf numFmtId="166" fontId="59" fillId="0" borderId="17" xfId="73" applyNumberFormat="1" applyFont="1" applyBorder="1" applyAlignment="1">
      <alignment horizontal="center"/>
    </xf>
    <xf numFmtId="0" fontId="59" fillId="0" borderId="18" xfId="0" applyFont="1" applyBorder="1" applyAlignment="1">
      <alignment horizontal="left" wrapText="1" indent="1"/>
    </xf>
    <xf numFmtId="0" fontId="59" fillId="33" borderId="13" xfId="0" applyFont="1" applyFill="1" applyBorder="1" applyAlignment="1">
      <alignment wrapText="1"/>
    </xf>
    <xf numFmtId="166" fontId="59" fillId="33" borderId="13" xfId="73" applyNumberFormat="1" applyFont="1" applyFill="1" applyBorder="1" applyAlignment="1">
      <alignment horizontal="center"/>
    </xf>
    <xf numFmtId="0" fontId="63" fillId="33" borderId="19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wrapText="1"/>
      <protection/>
    </xf>
    <xf numFmtId="0" fontId="4" fillId="33" borderId="16" xfId="57" applyFont="1" applyFill="1" applyBorder="1" applyAlignment="1">
      <alignment horizontal="center" wrapText="1"/>
      <protection/>
    </xf>
    <xf numFmtId="0" fontId="59" fillId="33" borderId="21" xfId="57" applyFont="1" applyFill="1" applyBorder="1" applyAlignment="1">
      <alignment horizontal="center" vertical="center" wrapText="1"/>
      <protection/>
    </xf>
    <xf numFmtId="0" fontId="63" fillId="33" borderId="22" xfId="57" applyFont="1" applyFill="1" applyBorder="1" applyAlignment="1">
      <alignment horizontal="center" vertical="center" wrapText="1"/>
      <protection/>
    </xf>
    <xf numFmtId="0" fontId="63" fillId="33" borderId="19" xfId="57" applyFont="1" applyFill="1" applyBorder="1" applyAlignment="1">
      <alignment horizontal="center" vertical="top" wrapText="1"/>
      <protection/>
    </xf>
    <xf numFmtId="166" fontId="3" fillId="33" borderId="17" xfId="57" applyNumberFormat="1" applyFont="1" applyFill="1" applyBorder="1" applyAlignment="1">
      <alignment vertical="center"/>
      <protection/>
    </xf>
    <xf numFmtId="166" fontId="3" fillId="33" borderId="19" xfId="57" applyNumberFormat="1" applyFont="1" applyFill="1" applyBorder="1" applyAlignment="1">
      <alignment vertical="center"/>
      <protection/>
    </xf>
    <xf numFmtId="166" fontId="3" fillId="33" borderId="11" xfId="57" applyNumberFormat="1" applyFont="1" applyFill="1" applyBorder="1" applyAlignment="1">
      <alignment vertical="center"/>
      <protection/>
    </xf>
    <xf numFmtId="3" fontId="3" fillId="33" borderId="18" xfId="57" applyNumberFormat="1" applyFont="1" applyFill="1" applyBorder="1" applyAlignment="1">
      <alignment vertical="center"/>
      <protection/>
    </xf>
    <xf numFmtId="3" fontId="3" fillId="33" borderId="19" xfId="57" applyNumberFormat="1" applyFont="1" applyFill="1" applyBorder="1" applyAlignment="1">
      <alignment vertical="center"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23" xfId="57" applyFont="1" applyBorder="1" applyAlignment="1">
      <alignment horizontal="center" vertical="center"/>
      <protection/>
    </xf>
    <xf numFmtId="0" fontId="4" fillId="0" borderId="24" xfId="57" applyFont="1" applyBorder="1" applyAlignment="1">
      <alignment vertical="center"/>
      <protection/>
    </xf>
    <xf numFmtId="3" fontId="4" fillId="0" borderId="23" xfId="57" applyNumberFormat="1" applyFont="1" applyBorder="1" applyAlignment="1">
      <alignment vertical="center"/>
      <protection/>
    </xf>
    <xf numFmtId="10" fontId="4" fillId="0" borderId="20" xfId="69" applyNumberFormat="1" applyFont="1" applyBorder="1" applyAlignment="1">
      <alignment vertical="center"/>
    </xf>
    <xf numFmtId="10" fontId="4" fillId="0" borderId="16" xfId="69" applyNumberFormat="1" applyFont="1" applyBorder="1" applyAlignment="1">
      <alignment vertical="center"/>
    </xf>
    <xf numFmtId="166" fontId="4" fillId="0" borderId="24" xfId="69" applyNumberFormat="1" applyFont="1" applyBorder="1" applyAlignment="1">
      <alignment vertical="center"/>
    </xf>
    <xf numFmtId="3" fontId="4" fillId="0" borderId="16" xfId="57" applyNumberFormat="1" applyFont="1" applyBorder="1" applyAlignment="1">
      <alignment vertical="center"/>
      <protection/>
    </xf>
    <xf numFmtId="166" fontId="4" fillId="0" borderId="16" xfId="69" applyNumberFormat="1" applyFont="1" applyBorder="1" applyAlignment="1">
      <alignment vertical="center"/>
    </xf>
    <xf numFmtId="0" fontId="4" fillId="0" borderId="15" xfId="57" applyFont="1" applyBorder="1" applyAlignment="1">
      <alignment horizontal="center" vertical="center"/>
      <protection/>
    </xf>
    <xf numFmtId="0" fontId="4" fillId="0" borderId="14" xfId="57" applyFont="1" applyBorder="1" applyAlignment="1">
      <alignment vertical="center"/>
      <protection/>
    </xf>
    <xf numFmtId="3" fontId="4" fillId="0" borderId="15" xfId="57" applyNumberFormat="1" applyFont="1" applyBorder="1" applyAlignment="1">
      <alignment vertical="center"/>
      <protection/>
    </xf>
    <xf numFmtId="10" fontId="4" fillId="0" borderId="21" xfId="69" applyNumberFormat="1" applyFont="1" applyBorder="1" applyAlignment="1">
      <alignment vertical="center"/>
    </xf>
    <xf numFmtId="10" fontId="4" fillId="0" borderId="0" xfId="69" applyNumberFormat="1" applyFont="1" applyAlignment="1">
      <alignment vertical="center"/>
    </xf>
    <xf numFmtId="166" fontId="4" fillId="0" borderId="14" xfId="69" applyNumberFormat="1" applyFont="1" applyBorder="1" applyAlignment="1">
      <alignment vertical="center"/>
    </xf>
    <xf numFmtId="3" fontId="4" fillId="0" borderId="0" xfId="57" applyNumberFormat="1" applyFont="1" applyAlignment="1">
      <alignment vertical="center"/>
      <protection/>
    </xf>
    <xf numFmtId="166" fontId="4" fillId="0" borderId="0" xfId="69" applyNumberFormat="1" applyFont="1" applyAlignment="1">
      <alignment vertical="center"/>
    </xf>
    <xf numFmtId="0" fontId="4" fillId="0" borderId="18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vertical="center"/>
      <protection/>
    </xf>
    <xf numFmtId="3" fontId="4" fillId="0" borderId="18" xfId="57" applyNumberFormat="1" applyFont="1" applyBorder="1" applyAlignment="1">
      <alignment vertical="center"/>
      <protection/>
    </xf>
    <xf numFmtId="10" fontId="4" fillId="0" borderId="22" xfId="69" applyNumberFormat="1" applyFont="1" applyBorder="1" applyAlignment="1">
      <alignment vertical="center"/>
    </xf>
    <xf numFmtId="10" fontId="4" fillId="0" borderId="19" xfId="69" applyNumberFormat="1" applyFont="1" applyBorder="1" applyAlignment="1">
      <alignment vertical="center"/>
    </xf>
    <xf numFmtId="166" fontId="4" fillId="0" borderId="17" xfId="69" applyNumberFormat="1" applyFont="1" applyBorder="1" applyAlignment="1">
      <alignment vertical="center"/>
    </xf>
    <xf numFmtId="3" fontId="4" fillId="0" borderId="19" xfId="57" applyNumberFormat="1" applyFont="1" applyBorder="1" applyAlignment="1">
      <alignment vertical="center"/>
      <protection/>
    </xf>
    <xf numFmtId="166" fontId="4" fillId="0" borderId="19" xfId="69" applyNumberFormat="1" applyFont="1" applyBorder="1" applyAlignment="1">
      <alignment vertical="center"/>
    </xf>
    <xf numFmtId="9" fontId="3" fillId="33" borderId="22" xfId="69" applyFont="1" applyFill="1" applyBorder="1" applyAlignment="1">
      <alignment vertical="center"/>
    </xf>
    <xf numFmtId="9" fontId="3" fillId="33" borderId="19" xfId="69" applyFont="1" applyFill="1" applyBorder="1" applyAlignment="1">
      <alignment vertical="center"/>
    </xf>
    <xf numFmtId="0" fontId="2" fillId="0" borderId="0" xfId="57">
      <alignment/>
      <protection/>
    </xf>
    <xf numFmtId="0" fontId="57" fillId="0" borderId="0" xfId="57" applyFont="1" applyAlignment="1">
      <alignment horizontal="right" vertical="center"/>
      <protection/>
    </xf>
    <xf numFmtId="0" fontId="4" fillId="33" borderId="0" xfId="57" applyFont="1" applyFill="1" applyAlignment="1">
      <alignment horizontal="center" wrapText="1"/>
      <protection/>
    </xf>
    <xf numFmtId="0" fontId="59" fillId="33" borderId="0" xfId="57" applyFont="1" applyFill="1" applyAlignment="1">
      <alignment horizontal="center" vertical="center" wrapText="1"/>
      <protection/>
    </xf>
    <xf numFmtId="0" fontId="4" fillId="0" borderId="23" xfId="57" applyFont="1" applyBorder="1" applyAlignment="1">
      <alignment vertical="center"/>
      <protection/>
    </xf>
    <xf numFmtId="166" fontId="4" fillId="0" borderId="23" xfId="69" applyNumberFormat="1" applyFont="1" applyBorder="1" applyAlignment="1">
      <alignment vertical="center"/>
    </xf>
    <xf numFmtId="1" fontId="4" fillId="0" borderId="24" xfId="69" applyNumberFormat="1" applyFont="1" applyBorder="1" applyAlignment="1">
      <alignment horizontal="center"/>
    </xf>
    <xf numFmtId="166" fontId="4" fillId="0" borderId="20" xfId="69" applyNumberFormat="1" applyFont="1" applyBorder="1" applyAlignment="1">
      <alignment vertical="center"/>
    </xf>
    <xf numFmtId="1" fontId="4" fillId="0" borderId="20" xfId="69" applyNumberFormat="1" applyFont="1" applyBorder="1" applyAlignment="1">
      <alignment horizontal="center"/>
    </xf>
    <xf numFmtId="0" fontId="4" fillId="0" borderId="14" xfId="57" applyFont="1" applyBorder="1" applyAlignment="1">
      <alignment horizontal="center" vertical="center"/>
      <protection/>
    </xf>
    <xf numFmtId="0" fontId="4" fillId="0" borderId="15" xfId="57" applyFont="1" applyBorder="1" applyAlignment="1">
      <alignment vertical="center"/>
      <protection/>
    </xf>
    <xf numFmtId="166" fontId="4" fillId="0" borderId="15" xfId="69" applyNumberFormat="1" applyFont="1" applyBorder="1" applyAlignment="1">
      <alignment vertical="center"/>
    </xf>
    <xf numFmtId="1" fontId="4" fillId="0" borderId="14" xfId="69" applyNumberFormat="1" applyFont="1" applyBorder="1" applyAlignment="1">
      <alignment horizontal="center"/>
    </xf>
    <xf numFmtId="166" fontId="4" fillId="0" borderId="21" xfId="69" applyNumberFormat="1" applyFont="1" applyBorder="1" applyAlignment="1">
      <alignment vertical="center"/>
    </xf>
    <xf numFmtId="1" fontId="4" fillId="0" borderId="21" xfId="69" applyNumberFormat="1" applyFont="1" applyBorder="1" applyAlignment="1">
      <alignment horizontal="center"/>
    </xf>
    <xf numFmtId="0" fontId="4" fillId="0" borderId="18" xfId="57" applyFont="1" applyBorder="1" applyAlignment="1">
      <alignment vertical="center"/>
      <protection/>
    </xf>
    <xf numFmtId="166" fontId="4" fillId="0" borderId="18" xfId="69" applyNumberFormat="1" applyFont="1" applyBorder="1" applyAlignment="1">
      <alignment vertical="center"/>
    </xf>
    <xf numFmtId="1" fontId="4" fillId="0" borderId="17" xfId="69" applyNumberFormat="1" applyFont="1" applyBorder="1" applyAlignment="1">
      <alignment horizontal="center"/>
    </xf>
    <xf numFmtId="166" fontId="4" fillId="0" borderId="22" xfId="69" applyNumberFormat="1" applyFont="1" applyBorder="1" applyAlignment="1">
      <alignment vertical="center"/>
    </xf>
    <xf numFmtId="1" fontId="4" fillId="0" borderId="22" xfId="69" applyNumberFormat="1" applyFont="1" applyBorder="1" applyAlignment="1">
      <alignment horizontal="center"/>
    </xf>
    <xf numFmtId="0" fontId="4" fillId="0" borderId="24" xfId="57" applyFont="1" applyBorder="1" applyAlignment="1">
      <alignment horizontal="center" vertical="center"/>
      <protection/>
    </xf>
    <xf numFmtId="0" fontId="4" fillId="0" borderId="17" xfId="57" applyFont="1" applyBorder="1" applyAlignment="1">
      <alignment horizontal="center" vertical="center"/>
      <protection/>
    </xf>
    <xf numFmtId="9" fontId="3" fillId="33" borderId="12" xfId="69" applyFont="1" applyFill="1" applyBorder="1" applyAlignment="1">
      <alignment vertical="center"/>
    </xf>
    <xf numFmtId="0" fontId="3" fillId="33" borderId="11" xfId="57" applyFont="1" applyFill="1" applyBorder="1" applyAlignment="1">
      <alignment vertical="center"/>
      <protection/>
    </xf>
    <xf numFmtId="10" fontId="4" fillId="0" borderId="23" xfId="69" applyNumberFormat="1" applyFont="1" applyBorder="1" applyAlignment="1">
      <alignment vertical="center"/>
    </xf>
    <xf numFmtId="10" fontId="4" fillId="0" borderId="15" xfId="69" applyNumberFormat="1" applyFont="1" applyBorder="1" applyAlignment="1">
      <alignment vertical="center"/>
    </xf>
    <xf numFmtId="10" fontId="4" fillId="0" borderId="18" xfId="69" applyNumberFormat="1" applyFont="1" applyBorder="1" applyAlignment="1">
      <alignment vertical="center"/>
    </xf>
    <xf numFmtId="167" fontId="5" fillId="33" borderId="13" xfId="42" applyNumberFormat="1" applyFont="1" applyFill="1" applyBorder="1" applyAlignment="1">
      <alignment horizontal="center" vertical="center" wrapText="1"/>
    </xf>
    <xf numFmtId="167" fontId="59" fillId="0" borderId="13" xfId="42" applyNumberFormat="1" applyFont="1" applyBorder="1" applyAlignment="1">
      <alignment horizontal="center"/>
    </xf>
    <xf numFmtId="167" fontId="59" fillId="33" borderId="13" xfId="42" applyNumberFormat="1" applyFont="1" applyFill="1" applyBorder="1" applyAlignment="1">
      <alignment horizontal="center"/>
    </xf>
    <xf numFmtId="1" fontId="4" fillId="0" borderId="13" xfId="69" applyNumberFormat="1" applyFont="1" applyFill="1" applyBorder="1" applyAlignment="1">
      <alignment horizontal="center"/>
    </xf>
    <xf numFmtId="0" fontId="4" fillId="0" borderId="13" xfId="69" applyNumberFormat="1" applyFont="1" applyFill="1" applyBorder="1" applyAlignment="1">
      <alignment vertical="center"/>
    </xf>
    <xf numFmtId="166" fontId="3" fillId="33" borderId="13" xfId="57" applyNumberFormat="1" applyFont="1" applyFill="1" applyBorder="1" applyAlignment="1">
      <alignment vertical="center"/>
      <protection/>
    </xf>
    <xf numFmtId="10" fontId="4" fillId="0" borderId="24" xfId="69" applyNumberFormat="1" applyFont="1" applyBorder="1" applyAlignment="1">
      <alignment vertical="center"/>
    </xf>
    <xf numFmtId="10" fontId="4" fillId="0" borderId="14" xfId="69" applyNumberFormat="1" applyFont="1" applyBorder="1" applyAlignment="1">
      <alignment vertical="center"/>
    </xf>
    <xf numFmtId="10" fontId="4" fillId="0" borderId="17" xfId="69" applyNumberFormat="1" applyFont="1" applyBorder="1" applyAlignment="1">
      <alignment vertical="center"/>
    </xf>
    <xf numFmtId="0" fontId="0" fillId="0" borderId="0" xfId="60" applyAlignment="1">
      <alignment horizontal="right"/>
      <protection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8" fillId="0" borderId="14" xfId="0" applyFont="1" applyBorder="1" applyAlignment="1">
      <alignment horizontal="left" indent="1"/>
    </xf>
    <xf numFmtId="177" fontId="8" fillId="0" borderId="15" xfId="73" applyNumberFormat="1" applyFont="1" applyBorder="1" applyAlignment="1">
      <alignment horizontal="right"/>
    </xf>
    <xf numFmtId="178" fontId="8" fillId="0" borderId="15" xfId="73" applyNumberFormat="1" applyFont="1" applyBorder="1" applyAlignment="1">
      <alignment horizontal="right"/>
    </xf>
    <xf numFmtId="0" fontId="8" fillId="0" borderId="17" xfId="0" applyFont="1" applyBorder="1" applyAlignment="1">
      <alignment horizontal="left" indent="1"/>
    </xf>
    <xf numFmtId="177" fontId="8" fillId="0" borderId="18" xfId="73" applyNumberFormat="1" applyFont="1" applyBorder="1" applyAlignment="1">
      <alignment horizontal="right"/>
    </xf>
    <xf numFmtId="167" fontId="0" fillId="0" borderId="0" xfId="60" applyNumberFormat="1">
      <alignment/>
      <protection/>
    </xf>
    <xf numFmtId="3" fontId="8" fillId="0" borderId="15" xfId="73" applyNumberFormat="1" applyFont="1" applyBorder="1" applyAlignment="1">
      <alignment horizontal="right"/>
    </xf>
    <xf numFmtId="166" fontId="8" fillId="0" borderId="21" xfId="73" applyNumberFormat="1" applyFont="1" applyBorder="1" applyAlignment="1">
      <alignment horizontal="right"/>
    </xf>
    <xf numFmtId="179" fontId="8" fillId="0" borderId="24" xfId="69" applyNumberFormat="1" applyFont="1" applyBorder="1" applyAlignment="1">
      <alignment/>
    </xf>
    <xf numFmtId="179" fontId="66" fillId="0" borderId="14" xfId="69" applyNumberFormat="1" applyFont="1" applyBorder="1" applyAlignment="1">
      <alignment horizontal="right"/>
    </xf>
    <xf numFmtId="179" fontId="8" fillId="0" borderId="14" xfId="69" applyNumberFormat="1" applyFont="1" applyBorder="1" applyAlignment="1">
      <alignment/>
    </xf>
    <xf numFmtId="179" fontId="8" fillId="0" borderId="14" xfId="69" applyNumberFormat="1" applyFont="1" applyBorder="1" applyAlignment="1">
      <alignment horizontal="right"/>
    </xf>
    <xf numFmtId="179" fontId="0" fillId="0" borderId="14" xfId="69" applyNumberFormat="1" applyFont="1" applyBorder="1" applyAlignment="1">
      <alignment/>
    </xf>
    <xf numFmtId="179" fontId="0" fillId="0" borderId="14" xfId="69" applyNumberFormat="1" applyFont="1" applyBorder="1" applyAlignment="1">
      <alignment horizontal="right"/>
    </xf>
    <xf numFmtId="166" fontId="8" fillId="0" borderId="22" xfId="73" applyNumberFormat="1" applyFont="1" applyBorder="1" applyAlignment="1">
      <alignment horizontal="right"/>
    </xf>
    <xf numFmtId="179" fontId="8" fillId="0" borderId="17" xfId="69" applyNumberFormat="1" applyFont="1" applyBorder="1" applyAlignment="1">
      <alignment/>
    </xf>
    <xf numFmtId="179" fontId="66" fillId="0" borderId="17" xfId="69" applyNumberFormat="1" applyFont="1" applyBorder="1" applyAlignment="1">
      <alignment horizontal="right"/>
    </xf>
    <xf numFmtId="0" fontId="4" fillId="33" borderId="16" xfId="57" applyFont="1" applyFill="1" applyBorder="1" applyAlignment="1">
      <alignment horizontal="center" vertical="center" wrapText="1"/>
      <protection/>
    </xf>
    <xf numFmtId="0" fontId="63" fillId="33" borderId="22" xfId="57" applyFont="1" applyFill="1" applyBorder="1" applyAlignment="1">
      <alignment horizontal="center" vertical="top" wrapText="1"/>
      <protection/>
    </xf>
    <xf numFmtId="0" fontId="63" fillId="33" borderId="18" xfId="57" applyFont="1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8" fillId="0" borderId="15" xfId="73" applyNumberFormat="1" applyFont="1" applyBorder="1" applyAlignment="1">
      <alignment horizontal="right"/>
    </xf>
    <xf numFmtId="180" fontId="8" fillId="0" borderId="15" xfId="73" applyNumberFormat="1" applyFont="1" applyBorder="1" applyAlignment="1">
      <alignment horizontal="right"/>
    </xf>
    <xf numFmtId="0" fontId="59" fillId="33" borderId="10" xfId="0" applyFont="1" applyFill="1" applyBorder="1" applyAlignment="1">
      <alignment horizontal="center" vertical="center"/>
    </xf>
    <xf numFmtId="0" fontId="59" fillId="33" borderId="12" xfId="0" applyFont="1" applyFill="1" applyBorder="1" applyAlignment="1">
      <alignment horizontal="center" vertical="center"/>
    </xf>
    <xf numFmtId="0" fontId="59" fillId="33" borderId="11" xfId="0" applyFont="1" applyFill="1" applyBorder="1" applyAlignment="1">
      <alignment horizontal="center" vertical="center"/>
    </xf>
    <xf numFmtId="0" fontId="67" fillId="33" borderId="18" xfId="57" applyFont="1" applyFill="1" applyBorder="1" applyAlignment="1">
      <alignment horizontal="center" vertical="center"/>
      <protection/>
    </xf>
    <xf numFmtId="0" fontId="67" fillId="33" borderId="19" xfId="57" applyFont="1" applyFill="1" applyBorder="1" applyAlignment="1">
      <alignment horizontal="center" vertical="center"/>
      <protection/>
    </xf>
    <xf numFmtId="0" fontId="67" fillId="33" borderId="22" xfId="57" applyFont="1" applyFill="1" applyBorder="1" applyAlignment="1">
      <alignment horizontal="center" vertical="center"/>
      <protection/>
    </xf>
    <xf numFmtId="0" fontId="68" fillId="33" borderId="23" xfId="57" applyFont="1" applyFill="1" applyBorder="1" applyAlignment="1">
      <alignment horizontal="center" vertical="center"/>
      <protection/>
    </xf>
    <xf numFmtId="0" fontId="68" fillId="33" borderId="16" xfId="57" applyFont="1" applyFill="1" applyBorder="1" applyAlignment="1">
      <alignment horizontal="center" vertical="center"/>
      <protection/>
    </xf>
    <xf numFmtId="0" fontId="68" fillId="33" borderId="20" xfId="57" applyFont="1" applyFill="1" applyBorder="1" applyAlignment="1">
      <alignment horizontal="center" vertical="center"/>
      <protection/>
    </xf>
    <xf numFmtId="0" fontId="4" fillId="33" borderId="24" xfId="57" applyFont="1" applyFill="1" applyBorder="1" applyAlignment="1">
      <alignment horizontal="center" vertical="center" wrapText="1"/>
      <protection/>
    </xf>
    <xf numFmtId="0" fontId="4" fillId="33" borderId="14" xfId="57" applyFont="1" applyFill="1" applyBorder="1" applyAlignment="1">
      <alignment horizontal="center" vertical="center" wrapText="1"/>
      <protection/>
    </xf>
    <xf numFmtId="0" fontId="63" fillId="33" borderId="14" xfId="57" applyFont="1" applyFill="1" applyBorder="1" applyAlignment="1">
      <alignment horizontal="center" vertical="center" wrapText="1"/>
      <protection/>
    </xf>
    <xf numFmtId="0" fontId="63" fillId="33" borderId="17" xfId="57" applyFont="1" applyFill="1" applyBorder="1" applyAlignment="1">
      <alignment horizontal="center" vertical="center" wrapText="1"/>
      <protection/>
    </xf>
    <xf numFmtId="0" fontId="3" fillId="0" borderId="0" xfId="57" applyFont="1" applyFill="1" applyBorder="1" applyAlignment="1">
      <alignment horizontal="center" vertical="center"/>
      <protection/>
    </xf>
    <xf numFmtId="0" fontId="67" fillId="0" borderId="0" xfId="57" applyFont="1" applyFill="1" applyBorder="1" applyAlignment="1">
      <alignment horizontal="center" vertical="center"/>
      <protection/>
    </xf>
    <xf numFmtId="0" fontId="4" fillId="33" borderId="23" xfId="57" applyFont="1" applyFill="1" applyBorder="1" applyAlignment="1">
      <alignment horizontal="center" vertical="center" wrapText="1"/>
      <protection/>
    </xf>
    <xf numFmtId="0" fontId="4" fillId="33" borderId="20" xfId="57" applyFont="1" applyFill="1" applyBorder="1" applyAlignment="1">
      <alignment horizontal="center" vertical="center" wrapText="1"/>
      <protection/>
    </xf>
    <xf numFmtId="0" fontId="4" fillId="33" borderId="18" xfId="57" applyFont="1" applyFill="1" applyBorder="1" applyAlignment="1">
      <alignment horizontal="center" vertical="center" wrapText="1"/>
      <protection/>
    </xf>
    <xf numFmtId="0" fontId="4" fillId="33" borderId="22" xfId="57" applyFont="1" applyFill="1" applyBorder="1" applyAlignment="1">
      <alignment horizontal="center" vertical="center" wrapText="1"/>
      <protection/>
    </xf>
    <xf numFmtId="0" fontId="4" fillId="33" borderId="16" xfId="57" applyFont="1" applyFill="1" applyBorder="1" applyAlignment="1">
      <alignment horizontal="center" vertical="center" wrapText="1"/>
      <protection/>
    </xf>
    <xf numFmtId="0" fontId="4" fillId="33" borderId="19" xfId="57" applyFont="1" applyFill="1" applyBorder="1" applyAlignment="1">
      <alignment horizontal="center" vertical="center" wrapText="1"/>
      <protection/>
    </xf>
    <xf numFmtId="0" fontId="67" fillId="33" borderId="15" xfId="57" applyFont="1" applyFill="1" applyBorder="1" applyAlignment="1">
      <alignment horizontal="center" vertical="top"/>
      <protection/>
    </xf>
    <xf numFmtId="0" fontId="67" fillId="33" borderId="18" xfId="57" applyFont="1" applyFill="1" applyBorder="1" applyAlignment="1">
      <alignment horizontal="center" vertical="top"/>
      <protection/>
    </xf>
    <xf numFmtId="0" fontId="63" fillId="33" borderId="14" xfId="57" applyFont="1" applyFill="1" applyBorder="1" applyAlignment="1">
      <alignment horizontal="center" vertical="top" wrapText="1"/>
      <protection/>
    </xf>
    <xf numFmtId="0" fontId="63" fillId="33" borderId="18" xfId="57" applyFont="1" applyFill="1" applyBorder="1" applyAlignment="1">
      <alignment horizontal="center" vertical="top" wrapText="1"/>
      <protection/>
    </xf>
    <xf numFmtId="0" fontId="3" fillId="0" borderId="0" xfId="57" applyFont="1" applyAlignment="1">
      <alignment horizontal="center" vertical="center"/>
      <protection/>
    </xf>
    <xf numFmtId="0" fontId="67" fillId="0" borderId="0" xfId="57" applyFont="1" applyAlignment="1">
      <alignment horizontal="center" vertical="center"/>
      <protection/>
    </xf>
    <xf numFmtId="0" fontId="3" fillId="33" borderId="23" xfId="57" applyFont="1" applyFill="1" applyBorder="1" applyAlignment="1">
      <alignment horizontal="center" wrapText="1"/>
      <protection/>
    </xf>
    <xf numFmtId="0" fontId="3" fillId="33" borderId="15" xfId="57" applyFont="1" applyFill="1" applyBorder="1" applyAlignment="1">
      <alignment horizontal="center" wrapText="1"/>
      <protection/>
    </xf>
    <xf numFmtId="0" fontId="3" fillId="33" borderId="24" xfId="57" applyFont="1" applyFill="1" applyBorder="1" applyAlignment="1">
      <alignment horizontal="center" wrapText="1"/>
      <protection/>
    </xf>
    <xf numFmtId="0" fontId="3" fillId="33" borderId="14" xfId="57" applyFont="1" applyFill="1" applyBorder="1" applyAlignment="1">
      <alignment horizontal="center" wrapText="1"/>
      <protection/>
    </xf>
    <xf numFmtId="0" fontId="63" fillId="33" borderId="17" xfId="57" applyFont="1" applyFill="1" applyBorder="1" applyAlignment="1">
      <alignment horizontal="center" vertical="top" wrapText="1"/>
      <protection/>
    </xf>
    <xf numFmtId="0" fontId="63" fillId="33" borderId="21" xfId="57" applyFont="1" applyFill="1" applyBorder="1" applyAlignment="1">
      <alignment horizontal="center" vertical="top" wrapText="1"/>
      <protection/>
    </xf>
    <xf numFmtId="0" fontId="63" fillId="33" borderId="22" xfId="57" applyFont="1" applyFill="1" applyBorder="1" applyAlignment="1">
      <alignment horizontal="center" vertical="top" wrapText="1"/>
      <protection/>
    </xf>
    <xf numFmtId="0" fontId="63" fillId="33" borderId="15" xfId="57" applyFont="1" applyFill="1" applyBorder="1" applyAlignment="1">
      <alignment horizontal="center" vertical="center" wrapText="1"/>
      <protection/>
    </xf>
    <xf numFmtId="0" fontId="63" fillId="33" borderId="18" xfId="57" applyFont="1" applyFill="1" applyBorder="1" applyAlignment="1">
      <alignment horizontal="center" vertical="center" wrapText="1"/>
      <protection/>
    </xf>
    <xf numFmtId="0" fontId="4" fillId="33" borderId="24" xfId="57" applyFont="1" applyFill="1" applyBorder="1" applyAlignment="1">
      <alignment horizontal="center" wrapText="1"/>
      <protection/>
    </xf>
    <xf numFmtId="0" fontId="4" fillId="33" borderId="14" xfId="57" applyFont="1" applyFill="1" applyBorder="1" applyAlignment="1">
      <alignment horizontal="center" wrapText="1"/>
      <protection/>
    </xf>
    <xf numFmtId="0" fontId="2" fillId="33" borderId="20" xfId="57" applyFill="1" applyBorder="1" applyAlignment="1">
      <alignment horizontal="center" vertical="center" wrapText="1"/>
      <protection/>
    </xf>
    <xf numFmtId="0" fontId="2" fillId="33" borderId="21" xfId="57" applyFill="1" applyBorder="1" applyAlignment="1">
      <alignment horizontal="center" vertical="center" wrapText="1"/>
      <protection/>
    </xf>
    <xf numFmtId="0" fontId="4" fillId="33" borderId="15" xfId="57" applyFont="1" applyFill="1" applyBorder="1" applyAlignment="1">
      <alignment horizontal="center" vertical="center" wrapText="1"/>
      <protection/>
    </xf>
    <xf numFmtId="0" fontId="4" fillId="33" borderId="21" xfId="57" applyFont="1" applyFill="1" applyBorder="1" applyAlignment="1">
      <alignment horizontal="center" wrapText="1"/>
      <protection/>
    </xf>
    <xf numFmtId="0" fontId="4" fillId="0" borderId="10" xfId="57" applyNumberFormat="1" applyFont="1" applyFill="1" applyBorder="1" applyAlignment="1">
      <alignment horizontal="center" vertical="center"/>
      <protection/>
    </xf>
    <xf numFmtId="0" fontId="4" fillId="0" borderId="11" xfId="57" applyNumberFormat="1" applyFont="1" applyFill="1" applyBorder="1" applyAlignment="1">
      <alignment horizontal="center" vertical="center"/>
      <protection/>
    </xf>
    <xf numFmtId="0" fontId="3" fillId="33" borderId="10" xfId="57" applyNumberFormat="1" applyFont="1" applyFill="1" applyBorder="1" applyAlignment="1">
      <alignment horizontal="center" vertical="center"/>
      <protection/>
    </xf>
    <xf numFmtId="0" fontId="3" fillId="33" borderId="11" xfId="57" applyNumberFormat="1" applyFont="1" applyFill="1" applyBorder="1" applyAlignment="1">
      <alignment horizontal="center" vertical="center"/>
      <protection/>
    </xf>
    <xf numFmtId="0" fontId="2" fillId="33" borderId="0" xfId="57" applyFill="1" applyAlignment="1">
      <alignment horizontal="center" vertical="center" wrapText="1"/>
      <protection/>
    </xf>
    <xf numFmtId="0" fontId="69" fillId="33" borderId="14" xfId="57" applyFont="1" applyFill="1" applyBorder="1" applyAlignment="1">
      <alignment horizontal="center" wrapText="1"/>
      <protection/>
    </xf>
    <xf numFmtId="0" fontId="69" fillId="33" borderId="17" xfId="57" applyFont="1" applyFill="1" applyBorder="1" applyAlignment="1">
      <alignment horizontal="center" wrapText="1"/>
      <protection/>
    </xf>
    <xf numFmtId="0" fontId="2" fillId="33" borderId="24" xfId="57" applyFill="1" applyBorder="1" applyAlignment="1">
      <alignment horizontal="center" wrapText="1"/>
      <protection/>
    </xf>
    <xf numFmtId="0" fontId="2" fillId="33" borderId="14" xfId="57" applyFill="1" applyBorder="1" applyAlignment="1">
      <alignment horizont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23" xfId="0" applyNumberFormat="1" applyFont="1" applyBorder="1" applyAlignment="1">
      <alignment horizontal="center"/>
    </xf>
    <xf numFmtId="49" fontId="7" fillId="0" borderId="20" xfId="0" applyNumberFormat="1" applyFont="1" applyBorder="1" applyAlignment="1">
      <alignment horizontal="center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67" fillId="33" borderId="15" xfId="57" applyFont="1" applyFill="1" applyBorder="1" applyAlignment="1">
      <alignment horizontal="center" vertical="center"/>
      <protection/>
    </xf>
    <xf numFmtId="0" fontId="67" fillId="33" borderId="0" xfId="57" applyFont="1" applyFill="1" applyAlignment="1">
      <alignment horizontal="center" vertical="center"/>
      <protection/>
    </xf>
    <xf numFmtId="0" fontId="67" fillId="33" borderId="21" xfId="57" applyFont="1" applyFill="1" applyBorder="1" applyAlignment="1">
      <alignment horizontal="center" vertical="center"/>
      <protection/>
    </xf>
    <xf numFmtId="0" fontId="4" fillId="33" borderId="21" xfId="57" applyFont="1" applyFill="1" applyBorder="1" applyAlignment="1">
      <alignment horizontal="center" vertical="center" wrapText="1"/>
      <protection/>
    </xf>
    <xf numFmtId="0" fontId="4" fillId="33" borderId="0" xfId="57" applyFont="1" applyFill="1" applyAlignment="1">
      <alignment horizontal="center" vertical="center" wrapText="1"/>
      <protection/>
    </xf>
    <xf numFmtId="0" fontId="67" fillId="33" borderId="14" xfId="57" applyFont="1" applyFill="1" applyBorder="1" applyAlignment="1">
      <alignment horizontal="center" vertical="top"/>
      <protection/>
    </xf>
    <xf numFmtId="0" fontId="67" fillId="33" borderId="17" xfId="57" applyFont="1" applyFill="1" applyBorder="1" applyAlignment="1">
      <alignment horizontal="center" vertical="top"/>
      <protection/>
    </xf>
    <xf numFmtId="0" fontId="3" fillId="0" borderId="0" xfId="57" applyFont="1" applyAlignment="1">
      <alignment horizontal="center" wrapText="1"/>
      <protection/>
    </xf>
  </cellXfs>
  <cellStyles count="6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3" xfId="47"/>
    <cellStyle name="Dziesiętny 4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y" xfId="56"/>
    <cellStyle name="Normalny 2" xfId="57"/>
    <cellStyle name="Normalny 3" xfId="58"/>
    <cellStyle name="Normalny 3 2" xfId="59"/>
    <cellStyle name="Normalny 4" xfId="60"/>
    <cellStyle name="Normalny 4 2" xfId="61"/>
    <cellStyle name="Normalny 5" xfId="62"/>
    <cellStyle name="Normalny 5 2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3 2" xfId="71"/>
    <cellStyle name="Procentowy 4" xfId="72"/>
    <cellStyle name="Procentowy 4 2" xfId="73"/>
    <cellStyle name="Procentowy 5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Zły" xfId="82"/>
  </cellStyles>
  <dxfs count="150"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</dxf>
    <dxf>
      <font>
        <color theme="5"/>
      </font>
      <border/>
    </dxf>
    <dxf>
      <font>
        <color rgb="FFFF0000"/>
      </font>
      <border/>
    </dxf>
    <dxf>
      <font>
        <color theme="0"/>
      </font>
      <border/>
    </dxf>
    <dxf>
      <font>
        <color auto="1"/>
      </font>
      <numFmt numFmtId="168" formatCode="\-"/>
      <border/>
    </dxf>
    <dxf>
      <font>
        <color auto="1"/>
      </font>
      <numFmt numFmtId="169" formatCode="\+General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10</xdr:row>
      <xdr:rowOff>0</xdr:rowOff>
    </xdr:from>
    <xdr:to>
      <xdr:col>5</xdr:col>
      <xdr:colOff>514350</xdr:colOff>
      <xdr:row>27</xdr:row>
      <xdr:rowOff>85725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00325"/>
          <a:ext cx="52197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5</xdr:col>
      <xdr:colOff>514350</xdr:colOff>
      <xdr:row>45</xdr:row>
      <xdr:rowOff>85725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029325"/>
          <a:ext cx="5219700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</xdr:row>
      <xdr:rowOff>0</xdr:rowOff>
    </xdr:from>
    <xdr:to>
      <xdr:col>5</xdr:col>
      <xdr:colOff>457200</xdr:colOff>
      <xdr:row>65</xdr:row>
      <xdr:rowOff>47625</xdr:rowOff>
    </xdr:to>
    <xdr:pic>
      <xdr:nvPicPr>
        <xdr:cNvPr id="3" name="Obraz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9458325"/>
          <a:ext cx="5162550" cy="3667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66675</xdr:colOff>
      <xdr:row>19</xdr:row>
      <xdr:rowOff>180975</xdr:rowOff>
    </xdr:from>
    <xdr:to>
      <xdr:col>12</xdr:col>
      <xdr:colOff>57150</xdr:colOff>
      <xdr:row>39</xdr:row>
      <xdr:rowOff>133350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14675" y="3943350"/>
          <a:ext cx="5153025" cy="3762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41</xdr:row>
      <xdr:rowOff>47625</xdr:rowOff>
    </xdr:from>
    <xdr:to>
      <xdr:col>14</xdr:col>
      <xdr:colOff>276225</xdr:colOff>
      <xdr:row>67</xdr:row>
      <xdr:rowOff>47625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7375" y="8001000"/>
          <a:ext cx="7848600" cy="495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ZPM%202019\CEP\2019.07\dane%20szczeg&#243;&#322;owe\raporty\PZPM_CEP_RAPORT_WSZYSTKIE_POJAZDY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.1484375" style="10" customWidth="1"/>
    <col min="2" max="2" width="41.00390625" style="10" customWidth="1"/>
    <col min="3" max="5" width="9.8515625" style="10" customWidth="1"/>
    <col min="6" max="6" width="11.28125" style="10" customWidth="1"/>
    <col min="7" max="7" width="10.7109375" style="10" customWidth="1"/>
    <col min="8" max="8" width="11.7109375" style="10" customWidth="1"/>
    <col min="9" max="16384" width="9.140625" style="10" customWidth="1"/>
  </cols>
  <sheetData>
    <row r="1" spans="1:256" ht="15">
      <c r="A1" s="47"/>
      <c r="C1" s="48"/>
      <c r="E1" s="47"/>
      <c r="F1" s="47"/>
      <c r="G1" s="47"/>
      <c r="H1" s="49">
        <v>44532</v>
      </c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7"/>
      <c r="BA1" s="47"/>
      <c r="BB1" s="47"/>
      <c r="BC1" s="47"/>
      <c r="BD1" s="47"/>
      <c r="BE1" s="47"/>
      <c r="BF1" s="47"/>
      <c r="BG1" s="47"/>
      <c r="BH1" s="47"/>
      <c r="BI1" s="47"/>
      <c r="BJ1" s="47"/>
      <c r="BK1" s="47"/>
      <c r="BL1" s="47"/>
      <c r="BM1" s="47"/>
      <c r="BN1" s="47"/>
      <c r="BO1" s="47"/>
      <c r="BP1" s="47"/>
      <c r="BQ1" s="47"/>
      <c r="BR1" s="47"/>
      <c r="BS1" s="47"/>
      <c r="BT1" s="47"/>
      <c r="BU1" s="47"/>
      <c r="BV1" s="47"/>
      <c r="BW1" s="47"/>
      <c r="BX1" s="47"/>
      <c r="BY1" s="47"/>
      <c r="BZ1" s="47"/>
      <c r="CA1" s="47"/>
      <c r="CB1" s="47"/>
      <c r="CC1" s="47"/>
      <c r="CD1" s="47"/>
      <c r="CE1" s="47"/>
      <c r="CF1" s="47"/>
      <c r="CG1" s="47"/>
      <c r="CH1" s="47"/>
      <c r="CI1" s="47"/>
      <c r="CJ1" s="47"/>
      <c r="CK1" s="47"/>
      <c r="CL1" s="47"/>
      <c r="CM1" s="47"/>
      <c r="CN1" s="47"/>
      <c r="CO1" s="47"/>
      <c r="CP1" s="47"/>
      <c r="CQ1" s="47"/>
      <c r="CR1" s="47"/>
      <c r="CS1" s="47"/>
      <c r="CT1" s="47"/>
      <c r="CU1" s="47"/>
      <c r="CV1" s="47"/>
      <c r="CW1" s="47"/>
      <c r="CX1" s="47"/>
      <c r="CY1" s="47"/>
      <c r="CZ1" s="47"/>
      <c r="DA1" s="47"/>
      <c r="DB1" s="47"/>
      <c r="DC1" s="47"/>
      <c r="DD1" s="47"/>
      <c r="DE1" s="47"/>
      <c r="DF1" s="47"/>
      <c r="DG1" s="47"/>
      <c r="DH1" s="47"/>
      <c r="DI1" s="47"/>
      <c r="DJ1" s="47"/>
      <c r="DK1" s="47"/>
      <c r="DL1" s="47"/>
      <c r="DM1" s="47"/>
      <c r="DN1" s="47"/>
      <c r="DO1" s="47"/>
      <c r="DP1" s="47"/>
      <c r="DQ1" s="47"/>
      <c r="DR1" s="47"/>
      <c r="DS1" s="47"/>
      <c r="DT1" s="47"/>
      <c r="DU1" s="47"/>
      <c r="DV1" s="47"/>
      <c r="DW1" s="47"/>
      <c r="DX1" s="47"/>
      <c r="DY1" s="47"/>
      <c r="DZ1" s="47"/>
      <c r="EA1" s="47"/>
      <c r="EB1" s="47"/>
      <c r="EC1" s="47"/>
      <c r="ED1" s="47"/>
      <c r="EE1" s="47"/>
      <c r="EF1" s="47"/>
      <c r="EG1" s="47"/>
      <c r="EH1" s="47"/>
      <c r="EI1" s="47"/>
      <c r="EJ1" s="47"/>
      <c r="EK1" s="47"/>
      <c r="EL1" s="47"/>
      <c r="EM1" s="47"/>
      <c r="EN1" s="47"/>
      <c r="EO1" s="47"/>
      <c r="EP1" s="47"/>
      <c r="EQ1" s="47"/>
      <c r="ER1" s="47"/>
      <c r="ES1" s="47"/>
      <c r="ET1" s="47"/>
      <c r="EU1" s="47"/>
      <c r="EV1" s="47"/>
      <c r="EW1" s="47"/>
      <c r="EX1" s="47"/>
      <c r="EY1" s="47"/>
      <c r="EZ1" s="47"/>
      <c r="FA1" s="47"/>
      <c r="FB1" s="47"/>
      <c r="FC1" s="47"/>
      <c r="FD1" s="47"/>
      <c r="FE1" s="47"/>
      <c r="FF1" s="47"/>
      <c r="FG1" s="47"/>
      <c r="FH1" s="47"/>
      <c r="FI1" s="47"/>
      <c r="FJ1" s="47"/>
      <c r="FK1" s="47"/>
      <c r="FL1" s="47"/>
      <c r="FM1" s="47"/>
      <c r="FN1" s="47"/>
      <c r="FO1" s="47"/>
      <c r="FP1" s="47"/>
      <c r="FQ1" s="47"/>
      <c r="FR1" s="47"/>
      <c r="FS1" s="47"/>
      <c r="FT1" s="47"/>
      <c r="FU1" s="47"/>
      <c r="FV1" s="47"/>
      <c r="FW1" s="47"/>
      <c r="FX1" s="47"/>
      <c r="FY1" s="47"/>
      <c r="FZ1" s="47"/>
      <c r="GA1" s="47"/>
      <c r="GB1" s="47"/>
      <c r="GC1" s="47"/>
      <c r="GD1" s="47"/>
      <c r="GE1" s="47"/>
      <c r="GF1" s="47"/>
      <c r="GG1" s="47"/>
      <c r="GH1" s="47"/>
      <c r="GI1" s="47"/>
      <c r="GJ1" s="47"/>
      <c r="GK1" s="47"/>
      <c r="GL1" s="47"/>
      <c r="GM1" s="47"/>
      <c r="GN1" s="47"/>
      <c r="GO1" s="47"/>
      <c r="GP1" s="47"/>
      <c r="GQ1" s="47"/>
      <c r="GR1" s="47"/>
      <c r="GS1" s="47"/>
      <c r="GT1" s="47"/>
      <c r="GU1" s="47"/>
      <c r="GV1" s="47"/>
      <c r="GW1" s="47"/>
      <c r="GX1" s="47"/>
      <c r="GY1" s="47"/>
      <c r="GZ1" s="47"/>
      <c r="HA1" s="47"/>
      <c r="HB1" s="47"/>
      <c r="HC1" s="47"/>
      <c r="HD1" s="47"/>
      <c r="HE1" s="47"/>
      <c r="HF1" s="47"/>
      <c r="HG1" s="47"/>
      <c r="HH1" s="47"/>
      <c r="HI1" s="47"/>
      <c r="HJ1" s="47"/>
      <c r="HK1" s="47"/>
      <c r="HL1" s="47"/>
      <c r="HM1" s="47"/>
      <c r="HN1" s="47"/>
      <c r="HO1" s="47"/>
      <c r="HP1" s="47"/>
      <c r="HQ1" s="47"/>
      <c r="HR1" s="47"/>
      <c r="HS1" s="47"/>
      <c r="HT1" s="47"/>
      <c r="HU1" s="47"/>
      <c r="HV1" s="47"/>
      <c r="HW1" s="47"/>
      <c r="HX1" s="47"/>
      <c r="HY1" s="47"/>
      <c r="HZ1" s="47"/>
      <c r="IA1" s="47"/>
      <c r="IB1" s="47"/>
      <c r="IC1" s="47"/>
      <c r="ID1" s="47"/>
      <c r="IE1" s="47"/>
      <c r="IF1" s="47"/>
      <c r="IG1" s="47"/>
      <c r="IH1" s="47"/>
      <c r="II1" s="47"/>
      <c r="IJ1" s="47"/>
      <c r="IK1" s="47"/>
      <c r="IL1" s="47"/>
      <c r="IM1" s="47"/>
      <c r="IN1" s="47"/>
      <c r="IO1" s="47"/>
      <c r="IP1" s="47"/>
      <c r="IQ1" s="47"/>
      <c r="IR1" s="47"/>
      <c r="IS1" s="47"/>
      <c r="IT1" s="47"/>
      <c r="IU1" s="47"/>
      <c r="IV1" s="47"/>
    </row>
    <row r="2" spans="2:8" ht="11.25" customHeight="1">
      <c r="B2" t="s">
        <v>103</v>
      </c>
      <c r="H2" s="112" t="s">
        <v>84</v>
      </c>
    </row>
    <row r="3" spans="2:8" ht="24.75" customHeight="1">
      <c r="B3" s="140" t="s">
        <v>63</v>
      </c>
      <c r="C3" s="141"/>
      <c r="D3" s="141"/>
      <c r="E3" s="141"/>
      <c r="F3" s="141"/>
      <c r="G3" s="141"/>
      <c r="H3" s="142"/>
    </row>
    <row r="4" spans="2:8" ht="24.75" customHeight="1">
      <c r="B4" s="28"/>
      <c r="C4" s="103" t="s">
        <v>148</v>
      </c>
      <c r="D4" s="103" t="s">
        <v>149</v>
      </c>
      <c r="E4" s="29" t="s">
        <v>64</v>
      </c>
      <c r="F4" s="103" t="s">
        <v>150</v>
      </c>
      <c r="G4" s="103" t="s">
        <v>151</v>
      </c>
      <c r="H4" s="29" t="s">
        <v>64</v>
      </c>
    </row>
    <row r="5" spans="2:8" ht="24.75" customHeight="1">
      <c r="B5" s="30" t="s">
        <v>57</v>
      </c>
      <c r="C5" s="104">
        <v>31950</v>
      </c>
      <c r="D5" s="104">
        <v>41675</v>
      </c>
      <c r="E5" s="31">
        <v>-0.23335332933413322</v>
      </c>
      <c r="F5" s="104">
        <v>410484</v>
      </c>
      <c r="G5" s="104">
        <v>376840</v>
      </c>
      <c r="H5" s="31">
        <v>0.0892792697165905</v>
      </c>
    </row>
    <row r="6" spans="2:8" ht="24.75" customHeight="1">
      <c r="B6" s="30" t="s">
        <v>58</v>
      </c>
      <c r="C6" s="104">
        <v>5996</v>
      </c>
      <c r="D6" s="104">
        <v>5923</v>
      </c>
      <c r="E6" s="31">
        <v>0.012324835387472532</v>
      </c>
      <c r="F6" s="104">
        <v>66468</v>
      </c>
      <c r="G6" s="104">
        <v>51724</v>
      </c>
      <c r="H6" s="31">
        <v>0.2850514268038049</v>
      </c>
    </row>
    <row r="7" spans="2:8" ht="24.75" customHeight="1">
      <c r="B7" s="13" t="s">
        <v>59</v>
      </c>
      <c r="C7" s="11">
        <f>C6-C8</f>
        <v>5763</v>
      </c>
      <c r="D7" s="11">
        <f>D6-D8</f>
        <v>5735</v>
      </c>
      <c r="E7" s="12">
        <f>C7/D7-1</f>
        <v>0.004882301656495169</v>
      </c>
      <c r="F7" s="11">
        <f>F6-F8</f>
        <v>63611</v>
      </c>
      <c r="G7" s="11">
        <f>G6-G8</f>
        <v>50016</v>
      </c>
      <c r="H7" s="12">
        <f>F7/G7-1</f>
        <v>0.27181301983365325</v>
      </c>
    </row>
    <row r="8" spans="2:8" ht="24.75" customHeight="1">
      <c r="B8" s="33" t="s">
        <v>60</v>
      </c>
      <c r="C8" s="11">
        <v>233</v>
      </c>
      <c r="D8" s="11">
        <v>188</v>
      </c>
      <c r="E8" s="32">
        <v>0.2393617021276595</v>
      </c>
      <c r="F8" s="11">
        <v>2857</v>
      </c>
      <c r="G8" s="11">
        <v>1708</v>
      </c>
      <c r="H8" s="32">
        <v>0.6727166276346603</v>
      </c>
    </row>
    <row r="9" spans="2:8" ht="15">
      <c r="B9" s="34" t="s">
        <v>61</v>
      </c>
      <c r="C9" s="105">
        <v>37946</v>
      </c>
      <c r="D9" s="105">
        <v>47598</v>
      </c>
      <c r="E9" s="35">
        <v>-0.20278162948023026</v>
      </c>
      <c r="F9" s="105">
        <v>476952</v>
      </c>
      <c r="G9" s="105">
        <v>428564</v>
      </c>
      <c r="H9" s="35">
        <v>0.11290729039303349</v>
      </c>
    </row>
    <row r="10" spans="2:8" ht="15">
      <c r="B10" s="27" t="s">
        <v>62</v>
      </c>
      <c r="C10" s="23"/>
      <c r="D10" s="23"/>
      <c r="E10" s="23"/>
      <c r="F10" s="23"/>
      <c r="G10" s="23"/>
      <c r="H10" s="23"/>
    </row>
    <row r="11" spans="2:7" ht="15">
      <c r="B11"/>
      <c r="G11" s="121"/>
    </row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>
      <c r="B28"/>
    </row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</sheetData>
  <sheetProtection/>
  <mergeCells count="1">
    <mergeCell ref="B3:H3"/>
  </mergeCells>
  <conditionalFormatting sqref="E7 H7">
    <cfRule type="cellIs" priority="105" dxfId="145" operator="lessThan">
      <formula>0</formula>
    </cfRule>
  </conditionalFormatting>
  <conditionalFormatting sqref="H6 E6">
    <cfRule type="cellIs" priority="3" dxfId="145" operator="lessThan">
      <formula>0</formula>
    </cfRule>
  </conditionalFormatting>
  <conditionalFormatting sqref="H8:H9 E8:E9">
    <cfRule type="cellIs" priority="2" dxfId="145" operator="lessThan">
      <formula>0</formula>
    </cfRule>
  </conditionalFormatting>
  <conditionalFormatting sqref="E5 H5">
    <cfRule type="cellIs" priority="1" dxfId="145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7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7109375" style="0" customWidth="1"/>
    <col min="2" max="2" width="8.140625" style="0" customWidth="1"/>
    <col min="3" max="3" width="19.28125" style="0" customWidth="1"/>
    <col min="4" max="15" width="10.28125" style="0" customWidth="1"/>
    <col min="16" max="16" width="16.7109375" style="0" bestFit="1" customWidth="1"/>
    <col min="17" max="22" width="10.28125" style="0" customWidth="1"/>
    <col min="23" max="23" width="11.28125" style="0" customWidth="1"/>
  </cols>
  <sheetData>
    <row r="1" spans="2:15" ht="15">
      <c r="B1" t="s">
        <v>3</v>
      </c>
      <c r="D1" s="48"/>
      <c r="O1" s="49">
        <v>44532</v>
      </c>
    </row>
    <row r="2" spans="2:15" ht="14.25" customHeight="1">
      <c r="B2" s="153" t="s">
        <v>49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2:15" ht="14.25" customHeight="1">
      <c r="B3" s="154" t="s">
        <v>50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67" t="s">
        <v>0</v>
      </c>
      <c r="C5" s="169" t="s">
        <v>1</v>
      </c>
      <c r="D5" s="146" t="s">
        <v>152</v>
      </c>
      <c r="E5" s="147"/>
      <c r="F5" s="147"/>
      <c r="G5" s="147"/>
      <c r="H5" s="148"/>
      <c r="I5" s="147" t="s">
        <v>137</v>
      </c>
      <c r="J5" s="147"/>
      <c r="K5" s="146" t="s">
        <v>153</v>
      </c>
      <c r="L5" s="147"/>
      <c r="M5" s="147"/>
      <c r="N5" s="147"/>
      <c r="O5" s="148"/>
    </row>
    <row r="6" spans="2:15" ht="14.25" customHeight="1">
      <c r="B6" s="168"/>
      <c r="C6" s="170"/>
      <c r="D6" s="143" t="s">
        <v>154</v>
      </c>
      <c r="E6" s="144"/>
      <c r="F6" s="144"/>
      <c r="G6" s="144"/>
      <c r="H6" s="145"/>
      <c r="I6" s="144" t="s">
        <v>138</v>
      </c>
      <c r="J6" s="144"/>
      <c r="K6" s="143" t="s">
        <v>155</v>
      </c>
      <c r="L6" s="144"/>
      <c r="M6" s="144"/>
      <c r="N6" s="144"/>
      <c r="O6" s="145"/>
    </row>
    <row r="7" spans="2:15" ht="14.25" customHeight="1">
      <c r="B7" s="168"/>
      <c r="C7" s="168"/>
      <c r="D7" s="155">
        <v>2021</v>
      </c>
      <c r="E7" s="156"/>
      <c r="F7" s="159">
        <v>2020</v>
      </c>
      <c r="G7" s="159"/>
      <c r="H7" s="176" t="s">
        <v>5</v>
      </c>
      <c r="I7" s="178">
        <v>2021</v>
      </c>
      <c r="J7" s="155" t="s">
        <v>156</v>
      </c>
      <c r="K7" s="155">
        <v>2021</v>
      </c>
      <c r="L7" s="156"/>
      <c r="M7" s="159">
        <v>2020</v>
      </c>
      <c r="N7" s="156"/>
      <c r="O7" s="181" t="s">
        <v>5</v>
      </c>
    </row>
    <row r="8" spans="2:15" ht="14.25" customHeight="1">
      <c r="B8" s="161" t="s">
        <v>6</v>
      </c>
      <c r="C8" s="161" t="s">
        <v>7</v>
      </c>
      <c r="D8" s="157"/>
      <c r="E8" s="158"/>
      <c r="F8" s="160"/>
      <c r="G8" s="160"/>
      <c r="H8" s="177"/>
      <c r="I8" s="179"/>
      <c r="J8" s="180"/>
      <c r="K8" s="157"/>
      <c r="L8" s="158"/>
      <c r="M8" s="160"/>
      <c r="N8" s="158"/>
      <c r="O8" s="181"/>
    </row>
    <row r="9" spans="2:15" ht="14.25" customHeight="1">
      <c r="B9" s="161"/>
      <c r="C9" s="161"/>
      <c r="D9" s="136" t="s">
        <v>8</v>
      </c>
      <c r="E9" s="137" t="s">
        <v>2</v>
      </c>
      <c r="F9" s="133" t="s">
        <v>8</v>
      </c>
      <c r="G9" s="38" t="s">
        <v>2</v>
      </c>
      <c r="H9" s="163" t="s">
        <v>9</v>
      </c>
      <c r="I9" s="39" t="s">
        <v>8</v>
      </c>
      <c r="J9" s="174" t="s">
        <v>157</v>
      </c>
      <c r="K9" s="136" t="s">
        <v>8</v>
      </c>
      <c r="L9" s="37" t="s">
        <v>2</v>
      </c>
      <c r="M9" s="133" t="s">
        <v>8</v>
      </c>
      <c r="N9" s="37" t="s">
        <v>2</v>
      </c>
      <c r="O9" s="172" t="s">
        <v>9</v>
      </c>
    </row>
    <row r="10" spans="2:15" ht="14.25" customHeight="1">
      <c r="B10" s="162"/>
      <c r="C10" s="162"/>
      <c r="D10" s="135" t="s">
        <v>10</v>
      </c>
      <c r="E10" s="134" t="s">
        <v>11</v>
      </c>
      <c r="F10" s="36" t="s">
        <v>10</v>
      </c>
      <c r="G10" s="41" t="s">
        <v>11</v>
      </c>
      <c r="H10" s="171"/>
      <c r="I10" s="40" t="s">
        <v>10</v>
      </c>
      <c r="J10" s="175"/>
      <c r="K10" s="135" t="s">
        <v>10</v>
      </c>
      <c r="L10" s="134" t="s">
        <v>11</v>
      </c>
      <c r="M10" s="36" t="s">
        <v>10</v>
      </c>
      <c r="N10" s="134" t="s">
        <v>11</v>
      </c>
      <c r="O10" s="173"/>
    </row>
    <row r="11" spans="2:15" ht="14.25" customHeight="1">
      <c r="B11" s="50">
        <v>1</v>
      </c>
      <c r="C11" s="51" t="s">
        <v>20</v>
      </c>
      <c r="D11" s="52">
        <v>5797</v>
      </c>
      <c r="E11" s="53">
        <v>0.1814397496087637</v>
      </c>
      <c r="F11" s="52">
        <v>6230</v>
      </c>
      <c r="G11" s="54">
        <v>0.14949010197960408</v>
      </c>
      <c r="H11" s="55">
        <v>-0.06950240770465488</v>
      </c>
      <c r="I11" s="56">
        <v>4833</v>
      </c>
      <c r="J11" s="57">
        <v>0.1994620318642666</v>
      </c>
      <c r="K11" s="52">
        <v>67752</v>
      </c>
      <c r="L11" s="53">
        <v>0.1650539363288216</v>
      </c>
      <c r="M11" s="52">
        <v>54312</v>
      </c>
      <c r="N11" s="54">
        <v>0.14412482751300287</v>
      </c>
      <c r="O11" s="55">
        <v>0.24745912505523648</v>
      </c>
    </row>
    <row r="12" spans="2:15" ht="14.25" customHeight="1">
      <c r="B12" s="58">
        <v>2</v>
      </c>
      <c r="C12" s="59" t="s">
        <v>18</v>
      </c>
      <c r="D12" s="60">
        <v>2388</v>
      </c>
      <c r="E12" s="61">
        <v>0.07474178403755868</v>
      </c>
      <c r="F12" s="60">
        <v>4977</v>
      </c>
      <c r="G12" s="62">
        <v>0.11942411517696461</v>
      </c>
      <c r="H12" s="63">
        <v>-0.5201928872814949</v>
      </c>
      <c r="I12" s="64">
        <v>2072</v>
      </c>
      <c r="J12" s="65">
        <v>0.15250965250965254</v>
      </c>
      <c r="K12" s="60">
        <v>41913</v>
      </c>
      <c r="L12" s="61">
        <v>0.10210629403338498</v>
      </c>
      <c r="M12" s="60">
        <v>51000</v>
      </c>
      <c r="N12" s="62">
        <v>0.13533595159749495</v>
      </c>
      <c r="O12" s="63">
        <v>-0.17817647058823527</v>
      </c>
    </row>
    <row r="13" spans="2:15" ht="14.25" customHeight="1">
      <c r="B13" s="58">
        <v>3</v>
      </c>
      <c r="C13" s="59" t="s">
        <v>19</v>
      </c>
      <c r="D13" s="60">
        <v>2216</v>
      </c>
      <c r="E13" s="61">
        <v>0.06935837245696401</v>
      </c>
      <c r="F13" s="60">
        <v>3758</v>
      </c>
      <c r="G13" s="62">
        <v>0.09017396520695861</v>
      </c>
      <c r="H13" s="63">
        <v>-0.4103246407663651</v>
      </c>
      <c r="I13" s="64">
        <v>1901</v>
      </c>
      <c r="J13" s="65">
        <v>0.16570226196738558</v>
      </c>
      <c r="K13" s="60">
        <v>31406</v>
      </c>
      <c r="L13" s="61">
        <v>0.07650968125432417</v>
      </c>
      <c r="M13" s="60">
        <v>32147</v>
      </c>
      <c r="N13" s="62">
        <v>0.08530676149028765</v>
      </c>
      <c r="O13" s="63">
        <v>-0.02305036239773539</v>
      </c>
    </row>
    <row r="14" spans="2:15" ht="14.25" customHeight="1">
      <c r="B14" s="58">
        <v>4</v>
      </c>
      <c r="C14" s="59" t="s">
        <v>23</v>
      </c>
      <c r="D14" s="60">
        <v>1985</v>
      </c>
      <c r="E14" s="61">
        <v>0.062128325508607196</v>
      </c>
      <c r="F14" s="60">
        <v>2031</v>
      </c>
      <c r="G14" s="62">
        <v>0.048734253149370126</v>
      </c>
      <c r="H14" s="63">
        <v>-0.022648941408173306</v>
      </c>
      <c r="I14" s="64">
        <v>2773</v>
      </c>
      <c r="J14" s="65">
        <v>-0.28416877028488996</v>
      </c>
      <c r="K14" s="60">
        <v>30287</v>
      </c>
      <c r="L14" s="61">
        <v>0.07378363103068572</v>
      </c>
      <c r="M14" s="60">
        <v>21574</v>
      </c>
      <c r="N14" s="62">
        <v>0.05724976117185012</v>
      </c>
      <c r="O14" s="63">
        <v>0.403865764345972</v>
      </c>
    </row>
    <row r="15" spans="2:15" ht="14.25" customHeight="1">
      <c r="B15" s="66">
        <v>5</v>
      </c>
      <c r="C15" s="67" t="s">
        <v>24</v>
      </c>
      <c r="D15" s="68">
        <v>2245</v>
      </c>
      <c r="E15" s="69">
        <v>0.0702660406885759</v>
      </c>
      <c r="F15" s="68">
        <v>1579</v>
      </c>
      <c r="G15" s="70">
        <v>0.03788842231553689</v>
      </c>
      <c r="H15" s="71">
        <v>0.42178594046865103</v>
      </c>
      <c r="I15" s="72">
        <v>2162</v>
      </c>
      <c r="J15" s="73">
        <v>0.03839037927844591</v>
      </c>
      <c r="K15" s="68">
        <v>24871</v>
      </c>
      <c r="L15" s="69">
        <v>0.06058945050233383</v>
      </c>
      <c r="M15" s="68">
        <v>16032</v>
      </c>
      <c r="N15" s="70">
        <v>0.042543254431589</v>
      </c>
      <c r="O15" s="71">
        <v>0.5513348303393213</v>
      </c>
    </row>
    <row r="16" spans="2:15" ht="14.25" customHeight="1">
      <c r="B16" s="50">
        <v>6</v>
      </c>
      <c r="C16" s="51" t="s">
        <v>17</v>
      </c>
      <c r="D16" s="52">
        <v>2003</v>
      </c>
      <c r="E16" s="53">
        <v>0.06269170579029734</v>
      </c>
      <c r="F16" s="52">
        <v>1638</v>
      </c>
      <c r="G16" s="54">
        <v>0.03930413917216557</v>
      </c>
      <c r="H16" s="55">
        <v>0.22283272283272293</v>
      </c>
      <c r="I16" s="56">
        <v>1928</v>
      </c>
      <c r="J16" s="57">
        <v>0.03890041493775942</v>
      </c>
      <c r="K16" s="52">
        <v>22316</v>
      </c>
      <c r="L16" s="53">
        <v>0.05436509096578673</v>
      </c>
      <c r="M16" s="52">
        <v>15622</v>
      </c>
      <c r="N16" s="54">
        <v>0.04145525952658954</v>
      </c>
      <c r="O16" s="55">
        <v>0.42849827166816024</v>
      </c>
    </row>
    <row r="17" spans="2:15" ht="14.25" customHeight="1">
      <c r="B17" s="58">
        <v>7</v>
      </c>
      <c r="C17" s="59" t="s">
        <v>32</v>
      </c>
      <c r="D17" s="60">
        <v>1598</v>
      </c>
      <c r="E17" s="61">
        <v>0.05001564945226917</v>
      </c>
      <c r="F17" s="60">
        <v>1730</v>
      </c>
      <c r="G17" s="62">
        <v>0.04151169766046791</v>
      </c>
      <c r="H17" s="63">
        <v>-0.07630057803468204</v>
      </c>
      <c r="I17" s="64">
        <v>1527</v>
      </c>
      <c r="J17" s="65">
        <v>0.046496398166339326</v>
      </c>
      <c r="K17" s="60">
        <v>18040</v>
      </c>
      <c r="L17" s="61">
        <v>0.04394811978055174</v>
      </c>
      <c r="M17" s="60">
        <v>17942</v>
      </c>
      <c r="N17" s="62">
        <v>0.04761171850122068</v>
      </c>
      <c r="O17" s="63">
        <v>0.005462044365176721</v>
      </c>
    </row>
    <row r="18" spans="2:15" ht="14.25" customHeight="1">
      <c r="B18" s="58">
        <v>8</v>
      </c>
      <c r="C18" s="59" t="s">
        <v>22</v>
      </c>
      <c r="D18" s="60">
        <v>1669</v>
      </c>
      <c r="E18" s="61">
        <v>0.05223787167449139</v>
      </c>
      <c r="F18" s="60">
        <v>2027</v>
      </c>
      <c r="G18" s="62">
        <v>0.04863827234553089</v>
      </c>
      <c r="H18" s="63">
        <v>-0.17661568820917617</v>
      </c>
      <c r="I18" s="64">
        <v>1690</v>
      </c>
      <c r="J18" s="65">
        <v>-0.012426035502958621</v>
      </c>
      <c r="K18" s="60">
        <v>17753</v>
      </c>
      <c r="L18" s="61">
        <v>0.043248945147679324</v>
      </c>
      <c r="M18" s="60">
        <v>16564</v>
      </c>
      <c r="N18" s="62">
        <v>0.04395499416197856</v>
      </c>
      <c r="O18" s="63">
        <v>0.07178217821782185</v>
      </c>
    </row>
    <row r="19" spans="2:15" ht="14.25" customHeight="1">
      <c r="B19" s="58">
        <v>9</v>
      </c>
      <c r="C19" s="59" t="s">
        <v>30</v>
      </c>
      <c r="D19" s="60">
        <v>1428</v>
      </c>
      <c r="E19" s="61">
        <v>0.04469483568075117</v>
      </c>
      <c r="F19" s="60">
        <v>2470</v>
      </c>
      <c r="G19" s="62">
        <v>0.059268146370725854</v>
      </c>
      <c r="H19" s="63">
        <v>-0.4218623481781376</v>
      </c>
      <c r="I19" s="64">
        <v>971</v>
      </c>
      <c r="J19" s="65">
        <v>0.470648815653965</v>
      </c>
      <c r="K19" s="60">
        <v>17191</v>
      </c>
      <c r="L19" s="61">
        <v>0.04187982966449362</v>
      </c>
      <c r="M19" s="60">
        <v>18328</v>
      </c>
      <c r="N19" s="62">
        <v>0.04863602589958603</v>
      </c>
      <c r="O19" s="63">
        <v>-0.0620362287210825</v>
      </c>
    </row>
    <row r="20" spans="2:15" ht="14.25" customHeight="1">
      <c r="B20" s="66">
        <v>10</v>
      </c>
      <c r="C20" s="67" t="s">
        <v>33</v>
      </c>
      <c r="D20" s="68">
        <v>1070</v>
      </c>
      <c r="E20" s="69">
        <v>0.03348982785602504</v>
      </c>
      <c r="F20" s="68">
        <v>1646</v>
      </c>
      <c r="G20" s="70">
        <v>0.03949610077984403</v>
      </c>
      <c r="H20" s="71">
        <v>-0.34993924665856624</v>
      </c>
      <c r="I20" s="72">
        <v>896</v>
      </c>
      <c r="J20" s="73">
        <v>0.1941964285714286</v>
      </c>
      <c r="K20" s="68">
        <v>17188</v>
      </c>
      <c r="L20" s="69">
        <v>0.04187252121885384</v>
      </c>
      <c r="M20" s="68">
        <v>13881</v>
      </c>
      <c r="N20" s="70">
        <v>0.03683526164950642</v>
      </c>
      <c r="O20" s="71">
        <v>0.23823931993372227</v>
      </c>
    </row>
    <row r="21" spans="2:15" ht="14.25" customHeight="1">
      <c r="B21" s="50">
        <v>11</v>
      </c>
      <c r="C21" s="51" t="s">
        <v>25</v>
      </c>
      <c r="D21" s="52">
        <v>1329</v>
      </c>
      <c r="E21" s="53">
        <v>0.0415962441314554</v>
      </c>
      <c r="F21" s="52">
        <v>2167</v>
      </c>
      <c r="G21" s="54">
        <v>0.05199760047990402</v>
      </c>
      <c r="H21" s="55">
        <v>-0.38670973696354405</v>
      </c>
      <c r="I21" s="56">
        <v>1494</v>
      </c>
      <c r="J21" s="57">
        <v>-0.11044176706827313</v>
      </c>
      <c r="K21" s="52">
        <v>14910</v>
      </c>
      <c r="L21" s="53">
        <v>0.036322974829713216</v>
      </c>
      <c r="M21" s="52">
        <v>18507</v>
      </c>
      <c r="N21" s="54">
        <v>0.04911102855323214</v>
      </c>
      <c r="O21" s="55">
        <v>-0.19435889123034522</v>
      </c>
    </row>
    <row r="22" spans="2:15" ht="14.25" customHeight="1">
      <c r="B22" s="58">
        <v>12</v>
      </c>
      <c r="C22" s="59" t="s">
        <v>21</v>
      </c>
      <c r="D22" s="60">
        <v>1226</v>
      </c>
      <c r="E22" s="61">
        <v>0.03837245696400626</v>
      </c>
      <c r="F22" s="60">
        <v>1629</v>
      </c>
      <c r="G22" s="62">
        <v>0.0390881823635273</v>
      </c>
      <c r="H22" s="63">
        <v>-0.2473910374462861</v>
      </c>
      <c r="I22" s="64">
        <v>1423</v>
      </c>
      <c r="J22" s="65">
        <v>-0.13843991567111735</v>
      </c>
      <c r="K22" s="60">
        <v>14003</v>
      </c>
      <c r="L22" s="61">
        <v>0.03411338809795266</v>
      </c>
      <c r="M22" s="60">
        <v>13515</v>
      </c>
      <c r="N22" s="62">
        <v>0.035864027173336165</v>
      </c>
      <c r="O22" s="63">
        <v>0.036108028116907054</v>
      </c>
    </row>
    <row r="23" spans="2:15" ht="14.25" customHeight="1">
      <c r="B23" s="58">
        <v>13</v>
      </c>
      <c r="C23" s="59" t="s">
        <v>34</v>
      </c>
      <c r="D23" s="60">
        <v>711</v>
      </c>
      <c r="E23" s="61">
        <v>0.022253521126760562</v>
      </c>
      <c r="F23" s="60">
        <v>933</v>
      </c>
      <c r="G23" s="62">
        <v>0.0223875224955009</v>
      </c>
      <c r="H23" s="63">
        <v>-0.23794212218649513</v>
      </c>
      <c r="I23" s="64">
        <v>782</v>
      </c>
      <c r="J23" s="65">
        <v>-0.09079283887468026</v>
      </c>
      <c r="K23" s="60">
        <v>10445</v>
      </c>
      <c r="L23" s="61">
        <v>0.025445571569172</v>
      </c>
      <c r="M23" s="60">
        <v>10083</v>
      </c>
      <c r="N23" s="62">
        <v>0.02675671372465768</v>
      </c>
      <c r="O23" s="63">
        <v>0.035902013289695445</v>
      </c>
    </row>
    <row r="24" spans="2:15" ht="14.25" customHeight="1">
      <c r="B24" s="58">
        <v>14</v>
      </c>
      <c r="C24" s="59" t="s">
        <v>31</v>
      </c>
      <c r="D24" s="60">
        <v>536</v>
      </c>
      <c r="E24" s="61">
        <v>0.01677621283255086</v>
      </c>
      <c r="F24" s="60">
        <v>768</v>
      </c>
      <c r="G24" s="62">
        <v>0.018428314337132573</v>
      </c>
      <c r="H24" s="63">
        <v>-0.30208333333333337</v>
      </c>
      <c r="I24" s="64">
        <v>849</v>
      </c>
      <c r="J24" s="65">
        <v>-0.3686690223792697</v>
      </c>
      <c r="K24" s="60">
        <v>9784</v>
      </c>
      <c r="L24" s="61">
        <v>0.023835277379873517</v>
      </c>
      <c r="M24" s="60">
        <v>6156</v>
      </c>
      <c r="N24" s="62">
        <v>0.01633584545165057</v>
      </c>
      <c r="O24" s="63">
        <v>0.5893437296946069</v>
      </c>
    </row>
    <row r="25" spans="2:15" ht="14.25" customHeight="1">
      <c r="B25" s="66">
        <v>15</v>
      </c>
      <c r="C25" s="67" t="s">
        <v>28</v>
      </c>
      <c r="D25" s="68">
        <v>1035</v>
      </c>
      <c r="E25" s="69">
        <v>0.0323943661971831</v>
      </c>
      <c r="F25" s="68">
        <v>1549</v>
      </c>
      <c r="G25" s="70">
        <v>0.03716856628674265</v>
      </c>
      <c r="H25" s="71">
        <v>-0.33182698515171083</v>
      </c>
      <c r="I25" s="72">
        <v>599</v>
      </c>
      <c r="J25" s="73">
        <v>0.7278797996661102</v>
      </c>
      <c r="K25" s="68">
        <v>9758</v>
      </c>
      <c r="L25" s="69">
        <v>0.023771937517662076</v>
      </c>
      <c r="M25" s="68">
        <v>10346</v>
      </c>
      <c r="N25" s="70">
        <v>0.027454622651523194</v>
      </c>
      <c r="O25" s="71">
        <v>-0.05683355886332886</v>
      </c>
    </row>
    <row r="26" spans="2:15" ht="14.25" customHeight="1">
      <c r="B26" s="50">
        <v>16</v>
      </c>
      <c r="C26" s="51" t="s">
        <v>27</v>
      </c>
      <c r="D26" s="52">
        <v>620</v>
      </c>
      <c r="E26" s="53">
        <v>0.01940532081377152</v>
      </c>
      <c r="F26" s="52">
        <v>1472</v>
      </c>
      <c r="G26" s="54">
        <v>0.035320935812837434</v>
      </c>
      <c r="H26" s="55">
        <v>-0.5788043478260869</v>
      </c>
      <c r="I26" s="56">
        <v>909</v>
      </c>
      <c r="J26" s="57">
        <v>-0.31793179317931797</v>
      </c>
      <c r="K26" s="52">
        <v>8538</v>
      </c>
      <c r="L26" s="53">
        <v>0.020799836290817667</v>
      </c>
      <c r="M26" s="52">
        <v>10104</v>
      </c>
      <c r="N26" s="54">
        <v>0.02681244029296253</v>
      </c>
      <c r="O26" s="55">
        <v>-0.15498812351543945</v>
      </c>
    </row>
    <row r="27" spans="2:15" ht="14.25" customHeight="1">
      <c r="B27" s="58">
        <v>17</v>
      </c>
      <c r="C27" s="59" t="s">
        <v>48</v>
      </c>
      <c r="D27" s="60">
        <v>265</v>
      </c>
      <c r="E27" s="61">
        <v>0.008294209702660408</v>
      </c>
      <c r="F27" s="60">
        <v>831</v>
      </c>
      <c r="G27" s="62">
        <v>0.01994001199760048</v>
      </c>
      <c r="H27" s="63">
        <v>-0.6811070998796631</v>
      </c>
      <c r="I27" s="64">
        <v>305</v>
      </c>
      <c r="J27" s="65">
        <v>-0.1311475409836066</v>
      </c>
      <c r="K27" s="60">
        <v>7953</v>
      </c>
      <c r="L27" s="61">
        <v>0.01937468939106031</v>
      </c>
      <c r="M27" s="60">
        <v>7763</v>
      </c>
      <c r="N27" s="62">
        <v>0.020600254750026536</v>
      </c>
      <c r="O27" s="63">
        <v>0.02447507406930316</v>
      </c>
    </row>
    <row r="28" spans="2:15" ht="14.25" customHeight="1">
      <c r="B28" s="58">
        <v>18</v>
      </c>
      <c r="C28" s="59" t="s">
        <v>26</v>
      </c>
      <c r="D28" s="60">
        <v>653</v>
      </c>
      <c r="E28" s="61">
        <v>0.020438184663536776</v>
      </c>
      <c r="F28" s="60">
        <v>844</v>
      </c>
      <c r="G28" s="62">
        <v>0.020251949610077983</v>
      </c>
      <c r="H28" s="63">
        <v>-0.226303317535545</v>
      </c>
      <c r="I28" s="64">
        <v>630</v>
      </c>
      <c r="J28" s="65">
        <v>0.0365079365079366</v>
      </c>
      <c r="K28" s="60">
        <v>7171</v>
      </c>
      <c r="L28" s="61">
        <v>0.017469621227623976</v>
      </c>
      <c r="M28" s="60">
        <v>8119</v>
      </c>
      <c r="N28" s="62">
        <v>0.021544952765099247</v>
      </c>
      <c r="O28" s="63">
        <v>-0.11676314817095701</v>
      </c>
    </row>
    <row r="29" spans="2:16" ht="14.25" customHeight="1">
      <c r="B29" s="58">
        <v>19</v>
      </c>
      <c r="C29" s="59" t="s">
        <v>29</v>
      </c>
      <c r="D29" s="60">
        <v>498</v>
      </c>
      <c r="E29" s="61">
        <v>0.015586854460093896</v>
      </c>
      <c r="F29" s="60">
        <v>918</v>
      </c>
      <c r="G29" s="62">
        <v>0.02202759448110378</v>
      </c>
      <c r="H29" s="63">
        <v>-0.4575163398692811</v>
      </c>
      <c r="I29" s="64">
        <v>497</v>
      </c>
      <c r="J29" s="65">
        <v>0.002012072434607548</v>
      </c>
      <c r="K29" s="60">
        <v>7096</v>
      </c>
      <c r="L29" s="61">
        <v>0.017286910086629442</v>
      </c>
      <c r="M29" s="60">
        <v>7127</v>
      </c>
      <c r="N29" s="62">
        <v>0.018912535824222483</v>
      </c>
      <c r="O29" s="63">
        <v>-0.0043496562368458</v>
      </c>
      <c r="P29" s="49"/>
    </row>
    <row r="30" spans="2:16" ht="14.25" customHeight="1">
      <c r="B30" s="66">
        <v>20</v>
      </c>
      <c r="C30" s="67" t="s">
        <v>43</v>
      </c>
      <c r="D30" s="68">
        <v>594</v>
      </c>
      <c r="E30" s="69">
        <v>0.018591549295774647</v>
      </c>
      <c r="F30" s="68">
        <v>584</v>
      </c>
      <c r="G30" s="70">
        <v>0.014013197360527894</v>
      </c>
      <c r="H30" s="71">
        <v>0.017123287671232834</v>
      </c>
      <c r="I30" s="72">
        <v>699</v>
      </c>
      <c r="J30" s="73">
        <v>-0.15021459227467815</v>
      </c>
      <c r="K30" s="68">
        <v>7028</v>
      </c>
      <c r="L30" s="69">
        <v>0.017121251985461064</v>
      </c>
      <c r="M30" s="68">
        <v>4405</v>
      </c>
      <c r="N30" s="70">
        <v>0.011689311113469908</v>
      </c>
      <c r="O30" s="71">
        <v>0.5954597048808172</v>
      </c>
      <c r="P30" s="49"/>
    </row>
    <row r="31" spans="2:15" ht="14.25" customHeight="1">
      <c r="B31" s="182" t="s">
        <v>46</v>
      </c>
      <c r="C31" s="183"/>
      <c r="D31" s="26">
        <f>SUM(D11:D30)</f>
        <v>29866</v>
      </c>
      <c r="E31" s="4">
        <f>D31/D33</f>
        <v>0.934773082942097</v>
      </c>
      <c r="F31" s="26">
        <f>SUM(F11:F30)</f>
        <v>39781</v>
      </c>
      <c r="G31" s="4">
        <f>F31/F33</f>
        <v>0.9545530893821236</v>
      </c>
      <c r="H31" s="7">
        <f>D31/F31-1</f>
        <v>-0.24923958673738722</v>
      </c>
      <c r="I31" s="26">
        <f>SUM(I11:I30)</f>
        <v>28940</v>
      </c>
      <c r="J31" s="4">
        <f>D31/I31-1</f>
        <v>0.031997235659986245</v>
      </c>
      <c r="K31" s="26">
        <f>SUM(K11:K30)</f>
        <v>385403</v>
      </c>
      <c r="L31" s="4">
        <f>K31/K33</f>
        <v>0.9388989583028815</v>
      </c>
      <c r="M31" s="26">
        <f>SUM(M11:M30)</f>
        <v>353527</v>
      </c>
      <c r="N31" s="4">
        <f>M31/M33</f>
        <v>0.9381355482432863</v>
      </c>
      <c r="O31" s="7">
        <f>K31/M31-1</f>
        <v>0.09016567334319592</v>
      </c>
    </row>
    <row r="32" spans="2:15" ht="14.25" customHeight="1">
      <c r="B32" s="182" t="s">
        <v>12</v>
      </c>
      <c r="C32" s="183"/>
      <c r="D32" s="3">
        <f>D33-SUM(D11:D30)</f>
        <v>2084</v>
      </c>
      <c r="E32" s="4">
        <f>D32/D33</f>
        <v>0.06522691705790297</v>
      </c>
      <c r="F32" s="5">
        <f>F33-SUM(F11:F30)</f>
        <v>1894</v>
      </c>
      <c r="G32" s="6">
        <f>F32/F33</f>
        <v>0.045446910617876424</v>
      </c>
      <c r="H32" s="7">
        <f>D32/F32-1</f>
        <v>0.10031678986272441</v>
      </c>
      <c r="I32" s="5">
        <f>I33-SUM(I11:I30)</f>
        <v>2319</v>
      </c>
      <c r="J32" s="8">
        <f>D32/I32-1</f>
        <v>-0.10133678309616212</v>
      </c>
      <c r="K32" s="3">
        <f>K33-SUM(K11:K30)</f>
        <v>25081</v>
      </c>
      <c r="L32" s="4">
        <f>K32/K33</f>
        <v>0.061101041697118524</v>
      </c>
      <c r="M32" s="3">
        <f>M33-SUM(M11:M30)</f>
        <v>23313</v>
      </c>
      <c r="N32" s="4">
        <f>M32/M33</f>
        <v>0.06186445175671373</v>
      </c>
      <c r="O32" s="7">
        <f>K32/M32-1</f>
        <v>0.07583751554926432</v>
      </c>
    </row>
    <row r="33" spans="2:17" ht="14.25" customHeight="1">
      <c r="B33" s="184" t="s">
        <v>13</v>
      </c>
      <c r="C33" s="185"/>
      <c r="D33" s="45">
        <v>31950</v>
      </c>
      <c r="E33" s="74">
        <v>1</v>
      </c>
      <c r="F33" s="45">
        <v>41675</v>
      </c>
      <c r="G33" s="75">
        <v>1.0000000000000007</v>
      </c>
      <c r="H33" s="42">
        <v>-0.23335332933413322</v>
      </c>
      <c r="I33" s="46">
        <v>31259</v>
      </c>
      <c r="J33" s="43">
        <v>0.022105633577529593</v>
      </c>
      <c r="K33" s="45">
        <v>410484</v>
      </c>
      <c r="L33" s="74">
        <v>1</v>
      </c>
      <c r="M33" s="45">
        <v>376840</v>
      </c>
      <c r="N33" s="75">
        <v>0.9999999999999998</v>
      </c>
      <c r="O33" s="42">
        <v>0.0892792697165905</v>
      </c>
      <c r="P33" s="14"/>
      <c r="Q33" s="14"/>
    </row>
    <row r="34" ht="14.25" customHeight="1">
      <c r="B34" t="s">
        <v>105</v>
      </c>
    </row>
    <row r="35" ht="15">
      <c r="B35" s="9" t="s">
        <v>104</v>
      </c>
    </row>
    <row r="37" spans="2:12" ht="15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</row>
    <row r="38" spans="2:22" ht="15">
      <c r="B38" s="165" t="s">
        <v>158</v>
      </c>
      <c r="C38" s="165"/>
      <c r="D38" s="165"/>
      <c r="E38" s="165"/>
      <c r="F38" s="165"/>
      <c r="G38" s="165"/>
      <c r="H38" s="165"/>
      <c r="I38" s="165"/>
      <c r="J38" s="165"/>
      <c r="K38" s="165"/>
      <c r="L38" s="165"/>
      <c r="M38" s="21"/>
      <c r="N38" s="21"/>
      <c r="O38" s="165" t="s">
        <v>90</v>
      </c>
      <c r="P38" s="165"/>
      <c r="Q38" s="165"/>
      <c r="R38" s="165"/>
      <c r="S38" s="165"/>
      <c r="T38" s="165"/>
      <c r="U38" s="165"/>
      <c r="V38" s="165"/>
    </row>
    <row r="39" spans="2:22" ht="15">
      <c r="B39" s="166" t="s">
        <v>159</v>
      </c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21"/>
      <c r="N39" s="21"/>
      <c r="O39" s="166" t="s">
        <v>91</v>
      </c>
      <c r="P39" s="166"/>
      <c r="Q39" s="166"/>
      <c r="R39" s="166"/>
      <c r="S39" s="166"/>
      <c r="T39" s="166"/>
      <c r="U39" s="166"/>
      <c r="V39" s="166"/>
    </row>
    <row r="40" spans="2:22" ht="15" customHeight="1">
      <c r="B40" s="15"/>
      <c r="C40" s="15"/>
      <c r="D40" s="15"/>
      <c r="E40" s="15"/>
      <c r="F40" s="15"/>
      <c r="G40" s="15"/>
      <c r="H40" s="15"/>
      <c r="I40" s="15"/>
      <c r="J40" s="15"/>
      <c r="K40" s="76"/>
      <c r="L40" s="77" t="s">
        <v>4</v>
      </c>
      <c r="O40" s="15"/>
      <c r="P40" s="15"/>
      <c r="Q40" s="15"/>
      <c r="R40" s="15"/>
      <c r="S40" s="15"/>
      <c r="T40" s="15"/>
      <c r="U40" s="76"/>
      <c r="V40" s="77" t="s">
        <v>4</v>
      </c>
    </row>
    <row r="41" spans="2:22" ht="15">
      <c r="B41" s="167" t="s">
        <v>0</v>
      </c>
      <c r="C41" s="167" t="s">
        <v>45</v>
      </c>
      <c r="D41" s="146" t="s">
        <v>152</v>
      </c>
      <c r="E41" s="147"/>
      <c r="F41" s="147"/>
      <c r="G41" s="147"/>
      <c r="H41" s="147"/>
      <c r="I41" s="148"/>
      <c r="J41" s="146" t="s">
        <v>137</v>
      </c>
      <c r="K41" s="147"/>
      <c r="L41" s="148"/>
      <c r="O41" s="167" t="s">
        <v>0</v>
      </c>
      <c r="P41" s="167" t="s">
        <v>45</v>
      </c>
      <c r="Q41" s="146" t="s">
        <v>153</v>
      </c>
      <c r="R41" s="147"/>
      <c r="S41" s="147"/>
      <c r="T41" s="147"/>
      <c r="U41" s="147"/>
      <c r="V41" s="148"/>
    </row>
    <row r="42" spans="2:22" ht="15" customHeight="1">
      <c r="B42" s="168"/>
      <c r="C42" s="168"/>
      <c r="D42" s="143" t="s">
        <v>154</v>
      </c>
      <c r="E42" s="144"/>
      <c r="F42" s="144"/>
      <c r="G42" s="144"/>
      <c r="H42" s="144"/>
      <c r="I42" s="145"/>
      <c r="J42" s="143" t="s">
        <v>138</v>
      </c>
      <c r="K42" s="144"/>
      <c r="L42" s="145"/>
      <c r="O42" s="168"/>
      <c r="P42" s="168"/>
      <c r="Q42" s="143" t="s">
        <v>155</v>
      </c>
      <c r="R42" s="144"/>
      <c r="S42" s="144"/>
      <c r="T42" s="144"/>
      <c r="U42" s="144"/>
      <c r="V42" s="145"/>
    </row>
    <row r="43" spans="2:22" ht="15" customHeight="1">
      <c r="B43" s="168"/>
      <c r="C43" s="168"/>
      <c r="D43" s="155">
        <v>2021</v>
      </c>
      <c r="E43" s="156"/>
      <c r="F43" s="159">
        <v>2020</v>
      </c>
      <c r="G43" s="156"/>
      <c r="H43" s="176" t="s">
        <v>5</v>
      </c>
      <c r="I43" s="149" t="s">
        <v>52</v>
      </c>
      <c r="J43" s="186">
        <v>2021</v>
      </c>
      <c r="K43" s="150" t="s">
        <v>156</v>
      </c>
      <c r="L43" s="149" t="s">
        <v>160</v>
      </c>
      <c r="O43" s="168"/>
      <c r="P43" s="168"/>
      <c r="Q43" s="155">
        <v>2021</v>
      </c>
      <c r="R43" s="156"/>
      <c r="S43" s="155">
        <v>2020</v>
      </c>
      <c r="T43" s="156"/>
      <c r="U43" s="176" t="s">
        <v>5</v>
      </c>
      <c r="V43" s="189" t="s">
        <v>81</v>
      </c>
    </row>
    <row r="44" spans="2:22" ht="15">
      <c r="B44" s="161" t="s">
        <v>6</v>
      </c>
      <c r="C44" s="161" t="s">
        <v>45</v>
      </c>
      <c r="D44" s="157"/>
      <c r="E44" s="158"/>
      <c r="F44" s="160"/>
      <c r="G44" s="158"/>
      <c r="H44" s="177"/>
      <c r="I44" s="150"/>
      <c r="J44" s="186"/>
      <c r="K44" s="150"/>
      <c r="L44" s="150"/>
      <c r="O44" s="161" t="s">
        <v>6</v>
      </c>
      <c r="P44" s="161" t="s">
        <v>45</v>
      </c>
      <c r="Q44" s="157"/>
      <c r="R44" s="158"/>
      <c r="S44" s="157"/>
      <c r="T44" s="158"/>
      <c r="U44" s="177"/>
      <c r="V44" s="190"/>
    </row>
    <row r="45" spans="2:22" ht="15" customHeight="1">
      <c r="B45" s="161"/>
      <c r="C45" s="161"/>
      <c r="D45" s="136" t="s">
        <v>8</v>
      </c>
      <c r="E45" s="78" t="s">
        <v>2</v>
      </c>
      <c r="F45" s="136" t="s">
        <v>8</v>
      </c>
      <c r="G45" s="78" t="s">
        <v>2</v>
      </c>
      <c r="H45" s="163" t="s">
        <v>9</v>
      </c>
      <c r="I45" s="163" t="s">
        <v>53</v>
      </c>
      <c r="J45" s="79" t="s">
        <v>8</v>
      </c>
      <c r="K45" s="151" t="s">
        <v>157</v>
      </c>
      <c r="L45" s="151" t="s">
        <v>161</v>
      </c>
      <c r="O45" s="161"/>
      <c r="P45" s="161"/>
      <c r="Q45" s="136" t="s">
        <v>8</v>
      </c>
      <c r="R45" s="78" t="s">
        <v>2</v>
      </c>
      <c r="S45" s="136" t="s">
        <v>8</v>
      </c>
      <c r="T45" s="78" t="s">
        <v>2</v>
      </c>
      <c r="U45" s="163" t="s">
        <v>9</v>
      </c>
      <c r="V45" s="187" t="s">
        <v>82</v>
      </c>
    </row>
    <row r="46" spans="2:22" ht="15" customHeight="1">
      <c r="B46" s="162"/>
      <c r="C46" s="162"/>
      <c r="D46" s="135" t="s">
        <v>10</v>
      </c>
      <c r="E46" s="41" t="s">
        <v>11</v>
      </c>
      <c r="F46" s="135" t="s">
        <v>10</v>
      </c>
      <c r="G46" s="41" t="s">
        <v>11</v>
      </c>
      <c r="H46" s="164"/>
      <c r="I46" s="164"/>
      <c r="J46" s="135" t="s">
        <v>10</v>
      </c>
      <c r="K46" s="152"/>
      <c r="L46" s="152"/>
      <c r="O46" s="162"/>
      <c r="P46" s="162"/>
      <c r="Q46" s="135" t="s">
        <v>10</v>
      </c>
      <c r="R46" s="41" t="s">
        <v>11</v>
      </c>
      <c r="S46" s="135" t="s">
        <v>10</v>
      </c>
      <c r="T46" s="41" t="s">
        <v>11</v>
      </c>
      <c r="U46" s="171"/>
      <c r="V46" s="188"/>
    </row>
    <row r="47" spans="2:22" ht="15">
      <c r="B47" s="50">
        <v>1</v>
      </c>
      <c r="C47" s="80" t="s">
        <v>55</v>
      </c>
      <c r="D47" s="52">
        <v>1979</v>
      </c>
      <c r="E47" s="57">
        <v>0.061940532081377155</v>
      </c>
      <c r="F47" s="52">
        <v>1542</v>
      </c>
      <c r="G47" s="57">
        <v>0.03700059988002399</v>
      </c>
      <c r="H47" s="81">
        <v>0.2833981841763944</v>
      </c>
      <c r="I47" s="82">
        <v>2</v>
      </c>
      <c r="J47" s="52">
        <v>1637</v>
      </c>
      <c r="K47" s="83">
        <v>0.20891875381795977</v>
      </c>
      <c r="L47" s="84">
        <v>0</v>
      </c>
      <c r="O47" s="50">
        <v>1</v>
      </c>
      <c r="P47" s="80" t="s">
        <v>55</v>
      </c>
      <c r="Q47" s="52">
        <v>19967</v>
      </c>
      <c r="R47" s="57">
        <v>0.04864257802983795</v>
      </c>
      <c r="S47" s="52">
        <v>15517</v>
      </c>
      <c r="T47" s="57">
        <v>0.041176626685065276</v>
      </c>
      <c r="U47" s="55">
        <v>0.28678223883482623</v>
      </c>
      <c r="V47" s="84">
        <v>1</v>
      </c>
    </row>
    <row r="48" spans="2:22" ht="15" customHeight="1">
      <c r="B48" s="85">
        <v>2</v>
      </c>
      <c r="C48" s="86" t="s">
        <v>65</v>
      </c>
      <c r="D48" s="60">
        <v>1101</v>
      </c>
      <c r="E48" s="65">
        <v>0.03446009389671362</v>
      </c>
      <c r="F48" s="60">
        <v>709</v>
      </c>
      <c r="G48" s="65">
        <v>0.017012597480503898</v>
      </c>
      <c r="H48" s="87">
        <v>0.5528913963328632</v>
      </c>
      <c r="I48" s="88">
        <v>9</v>
      </c>
      <c r="J48" s="60">
        <v>321</v>
      </c>
      <c r="K48" s="89">
        <v>2.4299065420560746</v>
      </c>
      <c r="L48" s="90">
        <v>25</v>
      </c>
      <c r="O48" s="85">
        <v>2</v>
      </c>
      <c r="P48" s="86" t="s">
        <v>41</v>
      </c>
      <c r="Q48" s="60">
        <v>13474</v>
      </c>
      <c r="R48" s="65">
        <v>0.03282466551680455</v>
      </c>
      <c r="S48" s="60">
        <v>13744</v>
      </c>
      <c r="T48" s="65">
        <v>0.03647171213247001</v>
      </c>
      <c r="U48" s="63">
        <v>-0.019644935972060518</v>
      </c>
      <c r="V48" s="90">
        <v>1</v>
      </c>
    </row>
    <row r="49" spans="2:22" ht="15" customHeight="1">
      <c r="B49" s="85">
        <v>3</v>
      </c>
      <c r="C49" s="86" t="s">
        <v>87</v>
      </c>
      <c r="D49" s="60">
        <v>908</v>
      </c>
      <c r="E49" s="65">
        <v>0.028419405320813773</v>
      </c>
      <c r="F49" s="60">
        <v>610</v>
      </c>
      <c r="G49" s="65">
        <v>0.014637072585482903</v>
      </c>
      <c r="H49" s="87">
        <v>0.48852459016393435</v>
      </c>
      <c r="I49" s="88">
        <v>11</v>
      </c>
      <c r="J49" s="60">
        <v>550</v>
      </c>
      <c r="K49" s="89">
        <v>0.6509090909090909</v>
      </c>
      <c r="L49" s="90">
        <v>7</v>
      </c>
      <c r="O49" s="85">
        <v>3</v>
      </c>
      <c r="P49" s="86" t="s">
        <v>36</v>
      </c>
      <c r="Q49" s="60">
        <v>12113</v>
      </c>
      <c r="R49" s="65">
        <v>0.02950906734489042</v>
      </c>
      <c r="S49" s="60">
        <v>16813</v>
      </c>
      <c r="T49" s="65">
        <v>0.044615752043307505</v>
      </c>
      <c r="U49" s="63">
        <v>-0.27954558972223875</v>
      </c>
      <c r="V49" s="90">
        <v>-2</v>
      </c>
    </row>
    <row r="50" spans="2:22" ht="15">
      <c r="B50" s="85">
        <v>4</v>
      </c>
      <c r="C50" s="86" t="s">
        <v>66</v>
      </c>
      <c r="D50" s="60">
        <v>824</v>
      </c>
      <c r="E50" s="65">
        <v>0.025790297339593114</v>
      </c>
      <c r="F50" s="60">
        <v>624</v>
      </c>
      <c r="G50" s="65">
        <v>0.014973005398920216</v>
      </c>
      <c r="H50" s="87">
        <v>0.3205128205128205</v>
      </c>
      <c r="I50" s="88">
        <v>9</v>
      </c>
      <c r="J50" s="60">
        <v>758</v>
      </c>
      <c r="K50" s="89">
        <v>0.0870712401055409</v>
      </c>
      <c r="L50" s="90">
        <v>0</v>
      </c>
      <c r="O50" s="85">
        <v>4</v>
      </c>
      <c r="P50" s="86" t="s">
        <v>40</v>
      </c>
      <c r="Q50" s="60">
        <v>10957</v>
      </c>
      <c r="R50" s="65">
        <v>0.026692879625028015</v>
      </c>
      <c r="S50" s="60">
        <v>10180</v>
      </c>
      <c r="T50" s="65">
        <v>0.027014117397303895</v>
      </c>
      <c r="U50" s="63">
        <v>0.07632612966601182</v>
      </c>
      <c r="V50" s="90">
        <v>1</v>
      </c>
    </row>
    <row r="51" spans="2:22" ht="15" customHeight="1">
      <c r="B51" s="85">
        <v>5</v>
      </c>
      <c r="C51" s="91" t="s">
        <v>89</v>
      </c>
      <c r="D51" s="68">
        <v>789</v>
      </c>
      <c r="E51" s="73">
        <v>0.024694835680751172</v>
      </c>
      <c r="F51" s="68">
        <v>380</v>
      </c>
      <c r="G51" s="73">
        <v>0.009118176364727055</v>
      </c>
      <c r="H51" s="92">
        <v>1.0763157894736843</v>
      </c>
      <c r="I51" s="93">
        <v>26</v>
      </c>
      <c r="J51" s="68">
        <v>275</v>
      </c>
      <c r="K51" s="94">
        <v>1.8690909090909091</v>
      </c>
      <c r="L51" s="95">
        <v>26</v>
      </c>
      <c r="O51" s="85">
        <v>5</v>
      </c>
      <c r="P51" s="91" t="s">
        <v>75</v>
      </c>
      <c r="Q51" s="68">
        <v>10524</v>
      </c>
      <c r="R51" s="73">
        <v>0.02563802730435291</v>
      </c>
      <c r="S51" s="68">
        <v>8376</v>
      </c>
      <c r="T51" s="73">
        <v>0.02222693981530623</v>
      </c>
      <c r="U51" s="71">
        <v>0.2564469914040115</v>
      </c>
      <c r="V51" s="95">
        <v>1</v>
      </c>
    </row>
    <row r="52" spans="2:22" ht="15">
      <c r="B52" s="96">
        <v>6</v>
      </c>
      <c r="C52" s="80" t="s">
        <v>40</v>
      </c>
      <c r="D52" s="52">
        <v>778</v>
      </c>
      <c r="E52" s="57">
        <v>0.02435054773082942</v>
      </c>
      <c r="F52" s="52">
        <v>1431</v>
      </c>
      <c r="G52" s="57">
        <v>0.0343371325734853</v>
      </c>
      <c r="H52" s="81">
        <v>-0.456324248777079</v>
      </c>
      <c r="I52" s="82">
        <v>-2</v>
      </c>
      <c r="J52" s="52">
        <v>547</v>
      </c>
      <c r="K52" s="83">
        <v>0.4223034734917732</v>
      </c>
      <c r="L52" s="84">
        <v>5</v>
      </c>
      <c r="O52" s="96">
        <v>6</v>
      </c>
      <c r="P52" s="80" t="s">
        <v>37</v>
      </c>
      <c r="Q52" s="52">
        <v>10021</v>
      </c>
      <c r="R52" s="57">
        <v>0.02441264458541624</v>
      </c>
      <c r="S52" s="52">
        <v>11173</v>
      </c>
      <c r="T52" s="57">
        <v>0.029649187984290414</v>
      </c>
      <c r="U52" s="55">
        <v>-0.10310570124407048</v>
      </c>
      <c r="V52" s="84">
        <v>-2</v>
      </c>
    </row>
    <row r="53" spans="2:22" ht="15">
      <c r="B53" s="85">
        <v>7</v>
      </c>
      <c r="C53" s="86" t="s">
        <v>36</v>
      </c>
      <c r="D53" s="60">
        <v>659</v>
      </c>
      <c r="E53" s="65">
        <v>0.020625978090766824</v>
      </c>
      <c r="F53" s="60">
        <v>1734</v>
      </c>
      <c r="G53" s="65">
        <v>0.041607678464307137</v>
      </c>
      <c r="H53" s="87">
        <v>-0.6199538638985006</v>
      </c>
      <c r="I53" s="88">
        <v>-6</v>
      </c>
      <c r="J53" s="60">
        <v>486</v>
      </c>
      <c r="K53" s="89">
        <v>0.3559670781893005</v>
      </c>
      <c r="L53" s="90">
        <v>7</v>
      </c>
      <c r="O53" s="85">
        <v>7</v>
      </c>
      <c r="P53" s="86" t="s">
        <v>56</v>
      </c>
      <c r="Q53" s="60">
        <v>9075</v>
      </c>
      <c r="R53" s="65">
        <v>0.022108048060338528</v>
      </c>
      <c r="S53" s="60">
        <v>5504</v>
      </c>
      <c r="T53" s="65">
        <v>0.014605668188090436</v>
      </c>
      <c r="U53" s="63">
        <v>0.6488008720930232</v>
      </c>
      <c r="V53" s="90">
        <v>7</v>
      </c>
    </row>
    <row r="54" spans="2:22" ht="15">
      <c r="B54" s="85">
        <v>8</v>
      </c>
      <c r="C54" s="86" t="s">
        <v>56</v>
      </c>
      <c r="D54" s="60">
        <v>639</v>
      </c>
      <c r="E54" s="65">
        <v>0.02</v>
      </c>
      <c r="F54" s="60">
        <v>601</v>
      </c>
      <c r="G54" s="65">
        <v>0.01442111577684463</v>
      </c>
      <c r="H54" s="87">
        <v>0.06322795341098164</v>
      </c>
      <c r="I54" s="88">
        <v>7</v>
      </c>
      <c r="J54" s="60">
        <v>738</v>
      </c>
      <c r="K54" s="89">
        <v>-0.13414634146341464</v>
      </c>
      <c r="L54" s="90">
        <v>-3</v>
      </c>
      <c r="O54" s="85">
        <v>8</v>
      </c>
      <c r="P54" s="86" t="s">
        <v>65</v>
      </c>
      <c r="Q54" s="60">
        <v>8628</v>
      </c>
      <c r="R54" s="65">
        <v>0.02101908966001111</v>
      </c>
      <c r="S54" s="60">
        <v>7496</v>
      </c>
      <c r="T54" s="65">
        <v>0.019891731238722003</v>
      </c>
      <c r="U54" s="63">
        <v>0.15101387406616862</v>
      </c>
      <c r="V54" s="90">
        <v>0</v>
      </c>
    </row>
    <row r="55" spans="2:22" ht="15">
      <c r="B55" s="85">
        <v>9</v>
      </c>
      <c r="C55" s="86" t="s">
        <v>37</v>
      </c>
      <c r="D55" s="60">
        <v>626</v>
      </c>
      <c r="E55" s="65">
        <v>0.019593114241001564</v>
      </c>
      <c r="F55" s="60">
        <v>783</v>
      </c>
      <c r="G55" s="65">
        <v>0.018788242351529694</v>
      </c>
      <c r="H55" s="87">
        <v>-0.20051085568326943</v>
      </c>
      <c r="I55" s="88">
        <v>0</v>
      </c>
      <c r="J55" s="60">
        <v>655</v>
      </c>
      <c r="K55" s="89">
        <v>-0.04427480916030535</v>
      </c>
      <c r="L55" s="90">
        <v>-2</v>
      </c>
      <c r="O55" s="85">
        <v>9</v>
      </c>
      <c r="P55" s="86" t="s">
        <v>44</v>
      </c>
      <c r="Q55" s="60">
        <v>7528</v>
      </c>
      <c r="R55" s="65">
        <v>0.018339326258757956</v>
      </c>
      <c r="S55" s="60">
        <v>4306</v>
      </c>
      <c r="T55" s="65">
        <v>0.011426600148604181</v>
      </c>
      <c r="U55" s="63">
        <v>0.7482582443102648</v>
      </c>
      <c r="V55" s="90">
        <v>12</v>
      </c>
    </row>
    <row r="56" spans="2:22" ht="15">
      <c r="B56" s="97">
        <v>10</v>
      </c>
      <c r="C56" s="91" t="s">
        <v>41</v>
      </c>
      <c r="D56" s="68">
        <v>588</v>
      </c>
      <c r="E56" s="73">
        <v>0.0184037558685446</v>
      </c>
      <c r="F56" s="68">
        <v>1612</v>
      </c>
      <c r="G56" s="73">
        <v>0.03868026394721056</v>
      </c>
      <c r="H56" s="92">
        <v>-0.6352357320099256</v>
      </c>
      <c r="I56" s="93">
        <v>-8</v>
      </c>
      <c r="J56" s="68">
        <v>509</v>
      </c>
      <c r="K56" s="94">
        <v>0.15520628683693527</v>
      </c>
      <c r="L56" s="95">
        <v>3</v>
      </c>
      <c r="O56" s="97">
        <v>10</v>
      </c>
      <c r="P56" s="91" t="s">
        <v>89</v>
      </c>
      <c r="Q56" s="68">
        <v>7156</v>
      </c>
      <c r="R56" s="73">
        <v>0.017433078999425068</v>
      </c>
      <c r="S56" s="68">
        <v>3325</v>
      </c>
      <c r="T56" s="73">
        <v>0.00882337331493472</v>
      </c>
      <c r="U56" s="71">
        <v>1.1521804511278195</v>
      </c>
      <c r="V56" s="95">
        <v>19</v>
      </c>
    </row>
    <row r="57" spans="2:22" ht="15">
      <c r="B57" s="96">
        <v>11</v>
      </c>
      <c r="C57" s="80" t="s">
        <v>80</v>
      </c>
      <c r="D57" s="52">
        <v>541</v>
      </c>
      <c r="E57" s="57">
        <v>0.016932707355242566</v>
      </c>
      <c r="F57" s="52">
        <v>595</v>
      </c>
      <c r="G57" s="57">
        <v>0.014277144571085783</v>
      </c>
      <c r="H57" s="81">
        <v>-0.09075630252100841</v>
      </c>
      <c r="I57" s="82">
        <v>6</v>
      </c>
      <c r="J57" s="52">
        <v>797</v>
      </c>
      <c r="K57" s="83">
        <v>-0.3212045169385195</v>
      </c>
      <c r="L57" s="84">
        <v>-9</v>
      </c>
      <c r="O57" s="96">
        <v>11</v>
      </c>
      <c r="P57" s="80" t="s">
        <v>80</v>
      </c>
      <c r="Q57" s="52">
        <v>6984</v>
      </c>
      <c r="R57" s="57">
        <v>0.01701406144941094</v>
      </c>
      <c r="S57" s="52">
        <v>4728</v>
      </c>
      <c r="T57" s="57">
        <v>0.012546438806920709</v>
      </c>
      <c r="U57" s="55">
        <v>0.47715736040609147</v>
      </c>
      <c r="V57" s="84">
        <v>7</v>
      </c>
    </row>
    <row r="58" spans="2:22" ht="15">
      <c r="B58" s="85">
        <v>12</v>
      </c>
      <c r="C58" s="86" t="s">
        <v>42</v>
      </c>
      <c r="D58" s="60">
        <v>538</v>
      </c>
      <c r="E58" s="65">
        <v>0.016838810641627542</v>
      </c>
      <c r="F58" s="60">
        <v>1042</v>
      </c>
      <c r="G58" s="65">
        <v>0.025002999400119977</v>
      </c>
      <c r="H58" s="87">
        <v>-0.4836852207293666</v>
      </c>
      <c r="I58" s="88">
        <v>-5</v>
      </c>
      <c r="J58" s="60">
        <v>562</v>
      </c>
      <c r="K58" s="89">
        <v>-0.042704626334519546</v>
      </c>
      <c r="L58" s="90">
        <v>-3</v>
      </c>
      <c r="O58" s="85">
        <v>12</v>
      </c>
      <c r="P58" s="86" t="s">
        <v>87</v>
      </c>
      <c r="Q58" s="60">
        <v>6761</v>
      </c>
      <c r="R58" s="65">
        <v>0.016470800323520527</v>
      </c>
      <c r="S58" s="60">
        <v>3756</v>
      </c>
      <c r="T58" s="65">
        <v>0.009967094788239041</v>
      </c>
      <c r="U58" s="63">
        <v>0.8000532481363152</v>
      </c>
      <c r="V58" s="90">
        <v>15</v>
      </c>
    </row>
    <row r="59" spans="2:22" ht="15">
      <c r="B59" s="85">
        <v>13</v>
      </c>
      <c r="C59" s="86" t="s">
        <v>128</v>
      </c>
      <c r="D59" s="60">
        <v>503</v>
      </c>
      <c r="E59" s="65">
        <v>0.015743348982785604</v>
      </c>
      <c r="F59" s="60">
        <v>710</v>
      </c>
      <c r="G59" s="65">
        <v>0.017036592681463708</v>
      </c>
      <c r="H59" s="87">
        <v>-0.29154929577464783</v>
      </c>
      <c r="I59" s="88">
        <v>-3</v>
      </c>
      <c r="J59" s="60">
        <v>699</v>
      </c>
      <c r="K59" s="89">
        <v>-0.28040057224606585</v>
      </c>
      <c r="L59" s="90">
        <v>-7</v>
      </c>
      <c r="O59" s="85">
        <v>13</v>
      </c>
      <c r="P59" s="86" t="s">
        <v>66</v>
      </c>
      <c r="Q59" s="60">
        <v>6405</v>
      </c>
      <c r="R59" s="65">
        <v>0.015603531440933143</v>
      </c>
      <c r="S59" s="60">
        <v>4299</v>
      </c>
      <c r="T59" s="65">
        <v>0.011408024625835898</v>
      </c>
      <c r="U59" s="63">
        <v>0.48988136775994406</v>
      </c>
      <c r="V59" s="90">
        <v>9</v>
      </c>
    </row>
    <row r="60" spans="2:22" ht="15">
      <c r="B60" s="85"/>
      <c r="C60" s="86" t="s">
        <v>106</v>
      </c>
      <c r="D60" s="60">
        <v>503</v>
      </c>
      <c r="E60" s="65">
        <v>0.015743348982785604</v>
      </c>
      <c r="F60" s="60">
        <v>599</v>
      </c>
      <c r="G60" s="65">
        <v>0.014373125374925015</v>
      </c>
      <c r="H60" s="87">
        <v>-0.1602671118530885</v>
      </c>
      <c r="I60" s="88">
        <v>3</v>
      </c>
      <c r="J60" s="60">
        <v>334</v>
      </c>
      <c r="K60" s="89">
        <v>0.5059880239520957</v>
      </c>
      <c r="L60" s="90">
        <v>12</v>
      </c>
      <c r="O60" s="85">
        <v>14</v>
      </c>
      <c r="P60" s="86" t="s">
        <v>68</v>
      </c>
      <c r="Q60" s="60">
        <v>5506</v>
      </c>
      <c r="R60" s="65">
        <v>0.013413433897545337</v>
      </c>
      <c r="S60" s="60">
        <v>5854</v>
      </c>
      <c r="T60" s="65">
        <v>0.015534444326504618</v>
      </c>
      <c r="U60" s="63">
        <v>-0.05944653228561669</v>
      </c>
      <c r="V60" s="90">
        <v>-3</v>
      </c>
    </row>
    <row r="61" spans="2:22" ht="15">
      <c r="B61" s="97">
        <v>15</v>
      </c>
      <c r="C61" s="91" t="s">
        <v>75</v>
      </c>
      <c r="D61" s="68">
        <v>423</v>
      </c>
      <c r="E61" s="73">
        <v>0.01323943661971831</v>
      </c>
      <c r="F61" s="68">
        <v>1110</v>
      </c>
      <c r="G61" s="73">
        <v>0.026634673065386923</v>
      </c>
      <c r="H61" s="92">
        <v>-0.6189189189189189</v>
      </c>
      <c r="I61" s="93">
        <v>-9</v>
      </c>
      <c r="J61" s="68">
        <v>771</v>
      </c>
      <c r="K61" s="94">
        <v>-0.4513618677042801</v>
      </c>
      <c r="L61" s="95">
        <v>-12</v>
      </c>
      <c r="O61" s="97">
        <v>15</v>
      </c>
      <c r="P61" s="91" t="s">
        <v>42</v>
      </c>
      <c r="Q61" s="68">
        <v>5101</v>
      </c>
      <c r="R61" s="73">
        <v>0.012426793736174857</v>
      </c>
      <c r="S61" s="68">
        <v>7646</v>
      </c>
      <c r="T61" s="73">
        <v>0.020289778155185224</v>
      </c>
      <c r="U61" s="71">
        <v>-0.3328537797541198</v>
      </c>
      <c r="V61" s="95">
        <v>-8</v>
      </c>
    </row>
    <row r="62" spans="2:22" ht="15">
      <c r="B62" s="96">
        <v>16</v>
      </c>
      <c r="C62" s="80" t="s">
        <v>162</v>
      </c>
      <c r="D62" s="52">
        <v>377</v>
      </c>
      <c r="E62" s="57">
        <v>0.011799687010954617</v>
      </c>
      <c r="F62" s="52">
        <v>444</v>
      </c>
      <c r="G62" s="57">
        <v>0.010653869226154768</v>
      </c>
      <c r="H62" s="81">
        <v>-0.15090090090090091</v>
      </c>
      <c r="I62" s="82">
        <v>8</v>
      </c>
      <c r="J62" s="52">
        <v>341</v>
      </c>
      <c r="K62" s="83">
        <v>0.10557184750733128</v>
      </c>
      <c r="L62" s="84">
        <v>7</v>
      </c>
      <c r="O62" s="96">
        <v>16</v>
      </c>
      <c r="P62" s="80" t="s">
        <v>39</v>
      </c>
      <c r="Q62" s="52">
        <v>5057</v>
      </c>
      <c r="R62" s="57">
        <v>0.012319603200124731</v>
      </c>
      <c r="S62" s="52">
        <v>6516</v>
      </c>
      <c r="T62" s="57">
        <v>0.017291158051162298</v>
      </c>
      <c r="U62" s="55">
        <v>-0.22391037446286066</v>
      </c>
      <c r="V62" s="84">
        <v>-6</v>
      </c>
    </row>
    <row r="63" spans="2:22" ht="15">
      <c r="B63" s="85">
        <v>17</v>
      </c>
      <c r="C63" s="86" t="s">
        <v>142</v>
      </c>
      <c r="D63" s="60">
        <v>371</v>
      </c>
      <c r="E63" s="65">
        <v>0.01161189358372457</v>
      </c>
      <c r="F63" s="60">
        <v>218</v>
      </c>
      <c r="G63" s="65">
        <v>0.005230953809238152</v>
      </c>
      <c r="H63" s="87">
        <v>0.701834862385321</v>
      </c>
      <c r="I63" s="88">
        <v>40</v>
      </c>
      <c r="J63" s="60">
        <v>341</v>
      </c>
      <c r="K63" s="89">
        <v>0.08797653958944274</v>
      </c>
      <c r="L63" s="90">
        <v>6</v>
      </c>
      <c r="O63" s="85">
        <v>17</v>
      </c>
      <c r="P63" s="86" t="s">
        <v>108</v>
      </c>
      <c r="Q63" s="60">
        <v>5020</v>
      </c>
      <c r="R63" s="65">
        <v>0.01222946570390076</v>
      </c>
      <c r="S63" s="60">
        <v>6857</v>
      </c>
      <c r="T63" s="65">
        <v>0.018196051374588684</v>
      </c>
      <c r="U63" s="63">
        <v>-0.2679014146128045</v>
      </c>
      <c r="V63" s="90">
        <v>-8</v>
      </c>
    </row>
    <row r="64" spans="2:22" ht="15">
      <c r="B64" s="85">
        <v>18</v>
      </c>
      <c r="C64" s="86" t="s">
        <v>47</v>
      </c>
      <c r="D64" s="60">
        <v>359</v>
      </c>
      <c r="E64" s="65">
        <v>0.011236306729264475</v>
      </c>
      <c r="F64" s="60">
        <v>570</v>
      </c>
      <c r="G64" s="65">
        <v>0.013677264547090583</v>
      </c>
      <c r="H64" s="87">
        <v>-0.37017543859649127</v>
      </c>
      <c r="I64" s="88">
        <v>1</v>
      </c>
      <c r="J64" s="60">
        <v>265</v>
      </c>
      <c r="K64" s="89">
        <v>0.3547169811320754</v>
      </c>
      <c r="L64" s="90">
        <v>15</v>
      </c>
      <c r="O64" s="85">
        <v>18</v>
      </c>
      <c r="P64" s="86" t="s">
        <v>47</v>
      </c>
      <c r="Q64" s="60">
        <v>5006</v>
      </c>
      <c r="R64" s="65">
        <v>0.012195359624248447</v>
      </c>
      <c r="S64" s="60">
        <v>5775</v>
      </c>
      <c r="T64" s="65">
        <v>0.015324806283833987</v>
      </c>
      <c r="U64" s="63">
        <v>-0.13316017316017315</v>
      </c>
      <c r="V64" s="90">
        <v>-5</v>
      </c>
    </row>
    <row r="65" spans="2:22" ht="15">
      <c r="B65" s="85">
        <v>19</v>
      </c>
      <c r="C65" s="86" t="s">
        <v>163</v>
      </c>
      <c r="D65" s="60">
        <v>349</v>
      </c>
      <c r="E65" s="65">
        <v>0.010923317683881065</v>
      </c>
      <c r="F65" s="60">
        <v>234</v>
      </c>
      <c r="G65" s="65">
        <v>0.005614877024595081</v>
      </c>
      <c r="H65" s="87">
        <v>0.4914529914529915</v>
      </c>
      <c r="I65" s="88">
        <v>32</v>
      </c>
      <c r="J65" s="60">
        <v>114</v>
      </c>
      <c r="K65" s="89">
        <v>2.06140350877193</v>
      </c>
      <c r="L65" s="90">
        <v>60</v>
      </c>
      <c r="O65" s="85">
        <v>19</v>
      </c>
      <c r="P65" s="86" t="s">
        <v>128</v>
      </c>
      <c r="Q65" s="60">
        <v>4731</v>
      </c>
      <c r="R65" s="65">
        <v>0.01152541877393516</v>
      </c>
      <c r="S65" s="60">
        <v>5784</v>
      </c>
      <c r="T65" s="65">
        <v>0.015348689098821781</v>
      </c>
      <c r="U65" s="63">
        <v>-0.1820539419087137</v>
      </c>
      <c r="V65" s="90">
        <v>-7</v>
      </c>
    </row>
    <row r="66" spans="2:22" ht="15">
      <c r="B66" s="97">
        <v>20</v>
      </c>
      <c r="C66" s="91" t="s">
        <v>107</v>
      </c>
      <c r="D66" s="68">
        <v>343</v>
      </c>
      <c r="E66" s="73">
        <v>0.010735524256651018</v>
      </c>
      <c r="F66" s="68">
        <v>321</v>
      </c>
      <c r="G66" s="73">
        <v>0.00770245950809838</v>
      </c>
      <c r="H66" s="92">
        <v>0.06853582554517135</v>
      </c>
      <c r="I66" s="93">
        <v>15</v>
      </c>
      <c r="J66" s="68">
        <v>325</v>
      </c>
      <c r="K66" s="94">
        <v>0.055384615384615365</v>
      </c>
      <c r="L66" s="95">
        <v>6</v>
      </c>
      <c r="O66" s="97">
        <v>20</v>
      </c>
      <c r="P66" s="91" t="s">
        <v>77</v>
      </c>
      <c r="Q66" s="68">
        <v>4437</v>
      </c>
      <c r="R66" s="73">
        <v>0.01080919110123659</v>
      </c>
      <c r="S66" s="68">
        <v>4764</v>
      </c>
      <c r="T66" s="73">
        <v>0.012641970066871882</v>
      </c>
      <c r="U66" s="71">
        <v>-0.06863979848866497</v>
      </c>
      <c r="V66" s="95">
        <v>-3</v>
      </c>
    </row>
    <row r="67" spans="2:22" ht="15">
      <c r="B67" s="182" t="s">
        <v>46</v>
      </c>
      <c r="C67" s="183"/>
      <c r="D67" s="26">
        <f>SUM(D47:D66)</f>
        <v>13198</v>
      </c>
      <c r="E67" s="6">
        <f>D67/D69</f>
        <v>0.4130829420970266</v>
      </c>
      <c r="F67" s="26">
        <f>SUM(F47:F66)</f>
        <v>15869</v>
      </c>
      <c r="G67" s="6">
        <f>F67/F69</f>
        <v>0.38077984403119375</v>
      </c>
      <c r="H67" s="17">
        <f>D67/F67-1</f>
        <v>-0.16831558384271217</v>
      </c>
      <c r="I67" s="25"/>
      <c r="J67" s="26">
        <f>SUM(J47:J66)</f>
        <v>11025</v>
      </c>
      <c r="K67" s="18">
        <f>E67/J67-1</f>
        <v>-0.999962532159447</v>
      </c>
      <c r="L67" s="19"/>
      <c r="O67" s="182" t="s">
        <v>46</v>
      </c>
      <c r="P67" s="183"/>
      <c r="Q67" s="26">
        <f>SUM(Q47:Q66)</f>
        <v>164451</v>
      </c>
      <c r="R67" s="6">
        <f>Q67/Q69</f>
        <v>0.40062706463589326</v>
      </c>
      <c r="S67" s="26">
        <f>SUM(S47:S66)</f>
        <v>152413</v>
      </c>
      <c r="T67" s="6">
        <f>S67/S69</f>
        <v>0.4044501645260588</v>
      </c>
      <c r="U67" s="17">
        <f>Q67/S67-1</f>
        <v>0.0789827639374594</v>
      </c>
      <c r="V67" s="106"/>
    </row>
    <row r="68" spans="2:22" ht="15">
      <c r="B68" s="182" t="s">
        <v>12</v>
      </c>
      <c r="C68" s="183"/>
      <c r="D68" s="26">
        <f>D69-SUM(D47:D66)</f>
        <v>18752</v>
      </c>
      <c r="E68" s="6">
        <f>D68/D69</f>
        <v>0.5869170579029734</v>
      </c>
      <c r="F68" s="26">
        <f>F69-SUM(F47:F66)</f>
        <v>25806</v>
      </c>
      <c r="G68" s="6">
        <f>F68/F69</f>
        <v>0.6192201559688062</v>
      </c>
      <c r="H68" s="17">
        <f>D68/F68-1</f>
        <v>-0.27334728357746263</v>
      </c>
      <c r="I68" s="3"/>
      <c r="J68" s="26">
        <f>J69-SUM(J47:J66)</f>
        <v>20234</v>
      </c>
      <c r="K68" s="18">
        <f>E68/J68-1</f>
        <v>-0.9999709935228871</v>
      </c>
      <c r="L68" s="19"/>
      <c r="O68" s="182" t="s">
        <v>12</v>
      </c>
      <c r="P68" s="183"/>
      <c r="Q68" s="26">
        <f>Q69-SUM(Q47:Q66)</f>
        <v>246033</v>
      </c>
      <c r="R68" s="6">
        <f>Q68/Q69</f>
        <v>0.5993729353641067</v>
      </c>
      <c r="S68" s="26">
        <f>S69-SUM(S47:S66)</f>
        <v>224427</v>
      </c>
      <c r="T68" s="6">
        <f>S68/S69</f>
        <v>0.5955498354739412</v>
      </c>
      <c r="U68" s="17">
        <f>Q68/S68-1</f>
        <v>0.09627183894985891</v>
      </c>
      <c r="V68" s="107"/>
    </row>
    <row r="69" spans="2:22" ht="15">
      <c r="B69" s="184" t="s">
        <v>35</v>
      </c>
      <c r="C69" s="185"/>
      <c r="D69" s="24">
        <v>31950</v>
      </c>
      <c r="E69" s="98">
        <v>1</v>
      </c>
      <c r="F69" s="24">
        <v>41675</v>
      </c>
      <c r="G69" s="98">
        <v>1</v>
      </c>
      <c r="H69" s="20">
        <v>-0.23335332933413322</v>
      </c>
      <c r="I69" s="20"/>
      <c r="J69" s="24">
        <v>31259</v>
      </c>
      <c r="K69" s="44">
        <v>0.022105633577529593</v>
      </c>
      <c r="L69" s="99"/>
      <c r="M69" s="14"/>
      <c r="O69" s="184" t="s">
        <v>35</v>
      </c>
      <c r="P69" s="185"/>
      <c r="Q69" s="24">
        <v>410484</v>
      </c>
      <c r="R69" s="98">
        <v>1</v>
      </c>
      <c r="S69" s="24">
        <v>376840</v>
      </c>
      <c r="T69" s="98">
        <v>1</v>
      </c>
      <c r="U69" s="108">
        <v>0.0892792697165905</v>
      </c>
      <c r="V69" s="99"/>
    </row>
    <row r="70" spans="2:15" ht="15">
      <c r="B70" t="s">
        <v>105</v>
      </c>
      <c r="O70" t="s">
        <v>105</v>
      </c>
    </row>
    <row r="71" spans="2:15" ht="15">
      <c r="B71" s="9" t="s">
        <v>104</v>
      </c>
      <c r="O71" s="9" t="s">
        <v>104</v>
      </c>
    </row>
  </sheetData>
  <sheetProtection/>
  <mergeCells count="67">
    <mergeCell ref="O67:P67"/>
    <mergeCell ref="O68:P68"/>
    <mergeCell ref="O69:P69"/>
    <mergeCell ref="Q42:V42"/>
    <mergeCell ref="Q43:R44"/>
    <mergeCell ref="S43:T44"/>
    <mergeCell ref="U43:U44"/>
    <mergeCell ref="V43:V44"/>
    <mergeCell ref="O44:O46"/>
    <mergeCell ref="P44:P46"/>
    <mergeCell ref="U45:U46"/>
    <mergeCell ref="V45:V46"/>
    <mergeCell ref="B69:C69"/>
    <mergeCell ref="I43:I44"/>
    <mergeCell ref="B67:C67"/>
    <mergeCell ref="B68:C68"/>
    <mergeCell ref="H43:H44"/>
    <mergeCell ref="K45:K46"/>
    <mergeCell ref="I45:I46"/>
    <mergeCell ref="K43:K44"/>
    <mergeCell ref="O38:V38"/>
    <mergeCell ref="O39:V39"/>
    <mergeCell ref="O41:O43"/>
    <mergeCell ref="P41:P43"/>
    <mergeCell ref="Q41:V41"/>
    <mergeCell ref="B31:C31"/>
    <mergeCell ref="B32:C32"/>
    <mergeCell ref="B33:C33"/>
    <mergeCell ref="F43:G44"/>
    <mergeCell ref="J43:J44"/>
    <mergeCell ref="I6:J6"/>
    <mergeCell ref="K6:O6"/>
    <mergeCell ref="I7:I8"/>
    <mergeCell ref="J7:J8"/>
    <mergeCell ref="K7:L8"/>
    <mergeCell ref="M7:N8"/>
    <mergeCell ref="O7:O8"/>
    <mergeCell ref="B5:B7"/>
    <mergeCell ref="C5:C7"/>
    <mergeCell ref="B8:B10"/>
    <mergeCell ref="D5:H5"/>
    <mergeCell ref="I5:J5"/>
    <mergeCell ref="K5:O5"/>
    <mergeCell ref="H9:H10"/>
    <mergeCell ref="O9:O10"/>
    <mergeCell ref="J9:J10"/>
    <mergeCell ref="H7:H8"/>
    <mergeCell ref="D42:I42"/>
    <mergeCell ref="D43:E44"/>
    <mergeCell ref="C44:C46"/>
    <mergeCell ref="H45:H46"/>
    <mergeCell ref="B38:L38"/>
    <mergeCell ref="B39:L39"/>
    <mergeCell ref="D41:I41"/>
    <mergeCell ref="B41:B43"/>
    <mergeCell ref="C41:C43"/>
    <mergeCell ref="B44:B46"/>
    <mergeCell ref="J42:L42"/>
    <mergeCell ref="J41:L41"/>
    <mergeCell ref="L43:L44"/>
    <mergeCell ref="L45:L46"/>
    <mergeCell ref="B2:O2"/>
    <mergeCell ref="B3:O3"/>
    <mergeCell ref="D6:H6"/>
    <mergeCell ref="D7:E8"/>
    <mergeCell ref="F7:G8"/>
    <mergeCell ref="C8:C10"/>
  </mergeCells>
  <conditionalFormatting sqref="H32 J32 O32">
    <cfRule type="cellIs" priority="1567" dxfId="146" operator="lessThan">
      <formula>0</formula>
    </cfRule>
  </conditionalFormatting>
  <conditionalFormatting sqref="H31 O31">
    <cfRule type="cellIs" priority="1527" dxfId="146" operator="lessThan">
      <formula>0</formula>
    </cfRule>
  </conditionalFormatting>
  <conditionalFormatting sqref="K68">
    <cfRule type="cellIs" priority="703" dxfId="146" operator="lessThan">
      <formula>0</formula>
    </cfRule>
  </conditionalFormatting>
  <conditionalFormatting sqref="H68 J68">
    <cfRule type="cellIs" priority="704" dxfId="146" operator="lessThan">
      <formula>0</formula>
    </cfRule>
  </conditionalFormatting>
  <conditionalFormatting sqref="K67">
    <cfRule type="cellIs" priority="701" dxfId="146" operator="lessThan">
      <formula>0</formula>
    </cfRule>
  </conditionalFormatting>
  <conditionalFormatting sqref="H67 J67">
    <cfRule type="cellIs" priority="702" dxfId="146" operator="lessThan">
      <formula>0</formula>
    </cfRule>
  </conditionalFormatting>
  <conditionalFormatting sqref="L68">
    <cfRule type="cellIs" priority="699" dxfId="146" operator="lessThan">
      <formula>0</formula>
    </cfRule>
  </conditionalFormatting>
  <conditionalFormatting sqref="K68">
    <cfRule type="cellIs" priority="700" dxfId="146" operator="lessThan">
      <formula>0</formula>
    </cfRule>
  </conditionalFormatting>
  <conditionalFormatting sqref="L67">
    <cfRule type="cellIs" priority="697" dxfId="146" operator="lessThan">
      <formula>0</formula>
    </cfRule>
  </conditionalFormatting>
  <conditionalFormatting sqref="K67">
    <cfRule type="cellIs" priority="698" dxfId="146" operator="lessThan">
      <formula>0</formula>
    </cfRule>
  </conditionalFormatting>
  <conditionalFormatting sqref="H11:H15 J11:J15 O11:O15">
    <cfRule type="cellIs" priority="47" dxfId="146" operator="lessThan">
      <formula>0</formula>
    </cfRule>
  </conditionalFormatting>
  <conditionalFormatting sqref="H16:H30 J16:J30 O16:O30">
    <cfRule type="cellIs" priority="46" dxfId="146" operator="lessThan">
      <formula>0</formula>
    </cfRule>
  </conditionalFormatting>
  <conditionalFormatting sqref="D11:E30 G11:J30 L11:L30 N11:O30">
    <cfRule type="cellIs" priority="45" dxfId="147" operator="equal">
      <formula>0</formula>
    </cfRule>
  </conditionalFormatting>
  <conditionalFormatting sqref="F11:F30">
    <cfRule type="cellIs" priority="44" dxfId="147" operator="equal">
      <formula>0</formula>
    </cfRule>
  </conditionalFormatting>
  <conditionalFormatting sqref="K11:K30">
    <cfRule type="cellIs" priority="43" dxfId="147" operator="equal">
      <formula>0</formula>
    </cfRule>
  </conditionalFormatting>
  <conditionalFormatting sqref="M11:M30">
    <cfRule type="cellIs" priority="42" dxfId="147" operator="equal">
      <formula>0</formula>
    </cfRule>
  </conditionalFormatting>
  <conditionalFormatting sqref="O33 J33 H33">
    <cfRule type="cellIs" priority="41" dxfId="146" operator="lessThan">
      <formula>0</formula>
    </cfRule>
  </conditionalFormatting>
  <conditionalFormatting sqref="H69:I69 K69">
    <cfRule type="cellIs" priority="33" dxfId="146" operator="lessThan">
      <formula>0</formula>
    </cfRule>
  </conditionalFormatting>
  <conditionalFormatting sqref="L69">
    <cfRule type="cellIs" priority="32" dxfId="146" operator="lessThan">
      <formula>0</formula>
    </cfRule>
  </conditionalFormatting>
  <conditionalFormatting sqref="V67">
    <cfRule type="cellIs" priority="23" dxfId="146" operator="lessThan">
      <formula>0</formula>
    </cfRule>
    <cfRule type="cellIs" priority="24" dxfId="148" operator="equal">
      <formula>0</formula>
    </cfRule>
    <cfRule type="cellIs" priority="25" dxfId="149" operator="greaterThan">
      <formula>0</formula>
    </cfRule>
  </conditionalFormatting>
  <conditionalFormatting sqref="V68">
    <cfRule type="cellIs" priority="22" dxfId="146" operator="lessThan">
      <formula>0</formula>
    </cfRule>
  </conditionalFormatting>
  <conditionalFormatting sqref="U68">
    <cfRule type="cellIs" priority="21" dxfId="146" operator="lessThan">
      <formula>0</formula>
    </cfRule>
  </conditionalFormatting>
  <conditionalFormatting sqref="U67">
    <cfRule type="cellIs" priority="20" dxfId="146" operator="lessThan">
      <formula>0</formula>
    </cfRule>
  </conditionalFormatting>
  <conditionalFormatting sqref="K47:K66 H47:H66">
    <cfRule type="cellIs" priority="13" dxfId="146" operator="lessThan">
      <formula>0</formula>
    </cfRule>
  </conditionalFormatting>
  <conditionalFormatting sqref="L47:L66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I47:I66">
    <cfRule type="cellIs" priority="7" dxfId="146" operator="lessThan">
      <formula>0</formula>
    </cfRule>
    <cfRule type="cellIs" priority="8" dxfId="148" operator="equal">
      <formula>0</formula>
    </cfRule>
    <cfRule type="cellIs" priority="9" dxfId="149" operator="greaterThan">
      <formula>0</formula>
    </cfRule>
  </conditionalFormatting>
  <conditionalFormatting sqref="U47:U66">
    <cfRule type="cellIs" priority="6" dxfId="146" operator="lessThan">
      <formula>0</formula>
    </cfRule>
  </conditionalFormatting>
  <conditionalFormatting sqref="V47:V66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U69">
    <cfRule type="cellIs" priority="2" dxfId="146" operator="lessThan">
      <formula>0</formula>
    </cfRule>
  </conditionalFormatting>
  <conditionalFormatting sqref="V69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D36" sqref="D35:D36"/>
    </sheetView>
  </sheetViews>
  <sheetFormatPr defaultColWidth="9.140625" defaultRowHeight="15"/>
  <cols>
    <col min="6" max="6" width="19.421875" style="0" customWidth="1"/>
    <col min="12" max="12" width="12.28125" style="0" customWidth="1"/>
  </cols>
  <sheetData>
    <row r="1" spans="1:12" ht="15">
      <c r="A1" t="s">
        <v>103</v>
      </c>
      <c r="L1" s="49">
        <v>44532</v>
      </c>
    </row>
    <row r="2" ht="15">
      <c r="L2" t="s">
        <v>126</v>
      </c>
    </row>
    <row r="3" spans="6:12" ht="14.25" customHeight="1">
      <c r="F3" s="191" t="s">
        <v>113</v>
      </c>
      <c r="G3" s="192"/>
      <c r="H3" s="192"/>
      <c r="I3" s="192"/>
      <c r="J3" s="192"/>
      <c r="K3" s="192"/>
      <c r="L3" s="193"/>
    </row>
    <row r="4" spans="6:12" ht="15">
      <c r="F4" s="194"/>
      <c r="G4" s="195"/>
      <c r="H4" s="195"/>
      <c r="I4" s="195"/>
      <c r="J4" s="195"/>
      <c r="K4" s="195"/>
      <c r="L4" s="196"/>
    </row>
    <row r="5" spans="6:12" ht="21" customHeight="1">
      <c r="F5" s="197" t="s">
        <v>114</v>
      </c>
      <c r="G5" s="199" t="s">
        <v>177</v>
      </c>
      <c r="H5" s="200"/>
      <c r="I5" s="201" t="s">
        <v>178</v>
      </c>
      <c r="J5" s="202"/>
      <c r="K5" s="203" t="s">
        <v>130</v>
      </c>
      <c r="L5" s="203" t="s">
        <v>131</v>
      </c>
    </row>
    <row r="6" spans="6:12" ht="21" customHeight="1">
      <c r="F6" s="198"/>
      <c r="G6" s="113" t="s">
        <v>132</v>
      </c>
      <c r="H6" s="114" t="s">
        <v>115</v>
      </c>
      <c r="I6" s="113" t="s">
        <v>132</v>
      </c>
      <c r="J6" s="114" t="s">
        <v>115</v>
      </c>
      <c r="K6" s="204"/>
      <c r="L6" s="204"/>
    </row>
    <row r="7" spans="6:12" ht="15">
      <c r="F7" s="115" t="s">
        <v>116</v>
      </c>
      <c r="G7" s="138" t="s">
        <v>179</v>
      </c>
      <c r="H7" s="123">
        <v>0.6277252945547181</v>
      </c>
      <c r="I7" s="138" t="s">
        <v>180</v>
      </c>
      <c r="J7" s="123">
        <v>0.5366494187349568</v>
      </c>
      <c r="K7" s="124">
        <v>-0.06889264581572263</v>
      </c>
      <c r="L7" s="125" t="s">
        <v>185</v>
      </c>
    </row>
    <row r="8" spans="6:12" ht="15">
      <c r="F8" s="115" t="s">
        <v>117</v>
      </c>
      <c r="G8" s="139" t="s">
        <v>181</v>
      </c>
      <c r="H8" s="123">
        <v>0.18540229275023884</v>
      </c>
      <c r="I8" s="138" t="s">
        <v>182</v>
      </c>
      <c r="J8" s="123">
        <v>0.1291134368209236</v>
      </c>
      <c r="K8" s="126">
        <v>-0.24177396280400576</v>
      </c>
      <c r="L8" s="125" t="s">
        <v>186</v>
      </c>
    </row>
    <row r="9" spans="6:12" ht="15">
      <c r="F9" s="115" t="s">
        <v>133</v>
      </c>
      <c r="G9" s="138" t="s">
        <v>183</v>
      </c>
      <c r="H9" s="123">
        <v>0.18687241269504296</v>
      </c>
      <c r="I9" s="138" t="s">
        <v>184</v>
      </c>
      <c r="J9" s="123">
        <v>0.33423714444411967</v>
      </c>
      <c r="K9" s="126">
        <v>0.948863636363636</v>
      </c>
      <c r="L9" s="127" t="s">
        <v>187</v>
      </c>
    </row>
    <row r="10" spans="6:12" ht="15">
      <c r="F10" s="116" t="s">
        <v>118</v>
      </c>
      <c r="G10" s="122"/>
      <c r="H10" s="123"/>
      <c r="I10" s="122"/>
      <c r="J10" s="123"/>
      <c r="K10" s="128"/>
      <c r="L10" s="129"/>
    </row>
    <row r="11" spans="6:12" ht="15">
      <c r="F11" s="116" t="s">
        <v>119</v>
      </c>
      <c r="G11" s="117">
        <v>2.975</v>
      </c>
      <c r="H11" s="123">
        <v>0.00789459717652054</v>
      </c>
      <c r="I11" s="117">
        <v>5.634</v>
      </c>
      <c r="J11" s="123">
        <v>0.01372526091150934</v>
      </c>
      <c r="K11" s="126">
        <v>0.8937815126050421</v>
      </c>
      <c r="L11" s="127" t="s">
        <v>188</v>
      </c>
    </row>
    <row r="12" spans="6:12" ht="15">
      <c r="F12" s="116" t="s">
        <v>120</v>
      </c>
      <c r="G12" s="117">
        <v>3.606</v>
      </c>
      <c r="H12" s="123">
        <v>0.00956904787177582</v>
      </c>
      <c r="I12" s="117">
        <v>8.244</v>
      </c>
      <c r="J12" s="123">
        <v>0.020083608618119097</v>
      </c>
      <c r="K12" s="126">
        <v>1.2861896838602331</v>
      </c>
      <c r="L12" s="127" t="s">
        <v>135</v>
      </c>
    </row>
    <row r="13" spans="6:12" ht="15">
      <c r="F13" s="116" t="s">
        <v>121</v>
      </c>
      <c r="G13" s="117">
        <v>0</v>
      </c>
      <c r="H13" s="123">
        <v>0</v>
      </c>
      <c r="I13" s="117">
        <v>0.064</v>
      </c>
      <c r="J13" s="123">
        <v>0.00015591350698200175</v>
      </c>
      <c r="K13" s="126" t="s">
        <v>146</v>
      </c>
      <c r="L13" s="127" t="s">
        <v>136</v>
      </c>
    </row>
    <row r="14" spans="6:12" ht="15">
      <c r="F14" s="116" t="s">
        <v>122</v>
      </c>
      <c r="G14" s="117">
        <v>31.308</v>
      </c>
      <c r="H14" s="123">
        <v>0.08308035240420338</v>
      </c>
      <c r="I14" s="117">
        <v>52.44</v>
      </c>
      <c r="J14" s="123">
        <v>0.12775162978337767</v>
      </c>
      <c r="K14" s="126">
        <v>0.6749712533537753</v>
      </c>
      <c r="L14" s="127" t="s">
        <v>147</v>
      </c>
    </row>
    <row r="15" spans="6:12" ht="15">
      <c r="F15" s="116" t="s">
        <v>123</v>
      </c>
      <c r="G15" s="117">
        <v>24.924</v>
      </c>
      <c r="H15" s="123">
        <v>0.06613947563952871</v>
      </c>
      <c r="I15" s="117">
        <v>59.355</v>
      </c>
      <c r="J15" s="123">
        <v>0.14459759698307365</v>
      </c>
      <c r="K15" s="126">
        <v>1.3814395763119882</v>
      </c>
      <c r="L15" s="127" t="s">
        <v>189</v>
      </c>
    </row>
    <row r="16" spans="6:12" ht="15">
      <c r="F16" s="116" t="s">
        <v>124</v>
      </c>
      <c r="G16" s="118">
        <v>7.43</v>
      </c>
      <c r="H16" s="123">
        <v>0.019716590595478187</v>
      </c>
      <c r="I16" s="118">
        <v>11.416</v>
      </c>
      <c r="J16" s="123">
        <v>0.027811071807914558</v>
      </c>
      <c r="K16" s="126">
        <v>0.5364737550471064</v>
      </c>
      <c r="L16" s="125" t="s">
        <v>190</v>
      </c>
    </row>
    <row r="17" spans="6:12" ht="15">
      <c r="F17" s="116" t="s">
        <v>125</v>
      </c>
      <c r="G17" s="117">
        <v>0.026</v>
      </c>
      <c r="H17" s="123">
        <v>6.899479885362488E-05</v>
      </c>
      <c r="I17" s="117">
        <v>0.005</v>
      </c>
      <c r="J17" s="123">
        <v>1.2180742732968885E-05</v>
      </c>
      <c r="K17" s="126">
        <v>-0.8076923076923077</v>
      </c>
      <c r="L17" s="127" t="s">
        <v>136</v>
      </c>
    </row>
    <row r="18" spans="6:12" ht="15">
      <c r="F18" s="119" t="s">
        <v>134</v>
      </c>
      <c r="G18" s="120">
        <v>0.147</v>
      </c>
      <c r="H18" s="130">
        <v>0.0004033542086827602</v>
      </c>
      <c r="I18" s="120">
        <v>0.037</v>
      </c>
      <c r="J18" s="130">
        <v>9.988209041045248E-05</v>
      </c>
      <c r="K18" s="131">
        <v>-0.7482993197278911</v>
      </c>
      <c r="L18" s="132" t="s">
        <v>136</v>
      </c>
    </row>
    <row r="19" ht="15">
      <c r="F19" t="s">
        <v>103</v>
      </c>
    </row>
  </sheetData>
  <sheetProtection/>
  <mergeCells count="6">
    <mergeCell ref="F3:L4"/>
    <mergeCell ref="F5:F6"/>
    <mergeCell ref="G5:H5"/>
    <mergeCell ref="I5:J5"/>
    <mergeCell ref="K5:K6"/>
    <mergeCell ref="L5:L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2"/>
  <sheetViews>
    <sheetView showGridLines="0" zoomScalePageLayoutView="0" workbookViewId="0" topLeftCell="A1">
      <selection activeCell="H16" sqref="H16"/>
    </sheetView>
  </sheetViews>
  <sheetFormatPr defaultColWidth="9.140625" defaultRowHeight="15"/>
  <cols>
    <col min="1" max="1" width="8.140625" style="0" customWidth="1"/>
    <col min="2" max="2" width="20.140625" style="0" customWidth="1"/>
    <col min="3" max="11" width="10.57421875" style="0" customWidth="1"/>
    <col min="12" max="12" width="5.421875" style="0" customWidth="1"/>
    <col min="13" max="13" width="1.421875" style="0" customWidth="1"/>
    <col min="15" max="15" width="16.7109375" style="0" bestFit="1" customWidth="1"/>
    <col min="16" max="21" width="10.421875" style="0" customWidth="1"/>
    <col min="22" max="22" width="12.00390625" style="0" customWidth="1"/>
    <col min="23" max="23" width="11.140625" style="0" customWidth="1"/>
    <col min="24" max="24" width="16.421875" style="0" customWidth="1"/>
    <col min="30" max="30" width="12.140625" style="0" customWidth="1"/>
    <col min="31" max="31" width="11.421875" style="0" customWidth="1"/>
  </cols>
  <sheetData>
    <row r="1" spans="1:21" ht="15">
      <c r="A1" t="s">
        <v>3</v>
      </c>
      <c r="C1" s="48"/>
      <c r="K1" s="49"/>
      <c r="O1" s="47"/>
      <c r="U1" s="49">
        <v>44532</v>
      </c>
    </row>
    <row r="2" spans="1:21" ht="14.25" customHeight="1">
      <c r="A2" s="165" t="s">
        <v>164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4"/>
      <c r="M2" s="21"/>
      <c r="N2" s="165" t="s">
        <v>93</v>
      </c>
      <c r="O2" s="165"/>
      <c r="P2" s="165"/>
      <c r="Q2" s="165"/>
      <c r="R2" s="165"/>
      <c r="S2" s="165"/>
      <c r="T2" s="165"/>
      <c r="U2" s="165"/>
    </row>
    <row r="3" spans="1:21" ht="14.25" customHeight="1">
      <c r="A3" s="166" t="s">
        <v>165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4"/>
      <c r="M3" s="21"/>
      <c r="N3" s="166" t="s">
        <v>94</v>
      </c>
      <c r="O3" s="166"/>
      <c r="P3" s="166"/>
      <c r="Q3" s="166"/>
      <c r="R3" s="166"/>
      <c r="S3" s="166"/>
      <c r="T3" s="166"/>
      <c r="U3" s="166"/>
    </row>
    <row r="4" spans="1:21" ht="14.25" customHeight="1">
      <c r="A4" s="15"/>
      <c r="B4" s="15"/>
      <c r="C4" s="15"/>
      <c r="D4" s="15"/>
      <c r="E4" s="15"/>
      <c r="F4" s="15"/>
      <c r="G4" s="15"/>
      <c r="H4" s="15"/>
      <c r="I4" s="15"/>
      <c r="J4" s="76"/>
      <c r="K4" s="77" t="s">
        <v>4</v>
      </c>
      <c r="L4" s="14"/>
      <c r="M4" s="14"/>
      <c r="N4" s="15"/>
      <c r="O4" s="15"/>
      <c r="P4" s="15"/>
      <c r="Q4" s="15"/>
      <c r="R4" s="15"/>
      <c r="S4" s="15"/>
      <c r="T4" s="76"/>
      <c r="U4" s="77" t="s">
        <v>4</v>
      </c>
    </row>
    <row r="5" spans="1:21" ht="14.25" customHeight="1">
      <c r="A5" s="167" t="s">
        <v>0</v>
      </c>
      <c r="B5" s="167" t="s">
        <v>1</v>
      </c>
      <c r="C5" s="146" t="s">
        <v>152</v>
      </c>
      <c r="D5" s="147"/>
      <c r="E5" s="147"/>
      <c r="F5" s="147"/>
      <c r="G5" s="147"/>
      <c r="H5" s="148"/>
      <c r="I5" s="146" t="s">
        <v>137</v>
      </c>
      <c r="J5" s="147"/>
      <c r="K5" s="148"/>
      <c r="L5" s="14"/>
      <c r="M5" s="14"/>
      <c r="N5" s="169" t="s">
        <v>0</v>
      </c>
      <c r="O5" s="167" t="s">
        <v>1</v>
      </c>
      <c r="P5" s="146" t="s">
        <v>153</v>
      </c>
      <c r="Q5" s="147"/>
      <c r="R5" s="147"/>
      <c r="S5" s="147"/>
      <c r="T5" s="147"/>
      <c r="U5" s="148"/>
    </row>
    <row r="6" spans="1:21" ht="14.25" customHeight="1">
      <c r="A6" s="168"/>
      <c r="B6" s="168"/>
      <c r="C6" s="205" t="s">
        <v>154</v>
      </c>
      <c r="D6" s="206"/>
      <c r="E6" s="206"/>
      <c r="F6" s="206"/>
      <c r="G6" s="206"/>
      <c r="H6" s="207"/>
      <c r="I6" s="143" t="s">
        <v>138</v>
      </c>
      <c r="J6" s="144"/>
      <c r="K6" s="145"/>
      <c r="L6" s="14"/>
      <c r="M6" s="14"/>
      <c r="N6" s="170"/>
      <c r="O6" s="168"/>
      <c r="P6" s="143" t="s">
        <v>155</v>
      </c>
      <c r="Q6" s="144"/>
      <c r="R6" s="144"/>
      <c r="S6" s="144"/>
      <c r="T6" s="144"/>
      <c r="U6" s="145"/>
    </row>
    <row r="7" spans="1:21" ht="14.25" customHeight="1">
      <c r="A7" s="168"/>
      <c r="B7" s="168"/>
      <c r="C7" s="155">
        <v>2021</v>
      </c>
      <c r="D7" s="156"/>
      <c r="E7" s="159">
        <v>2020</v>
      </c>
      <c r="F7" s="156"/>
      <c r="G7" s="176" t="s">
        <v>5</v>
      </c>
      <c r="H7" s="149" t="s">
        <v>52</v>
      </c>
      <c r="I7" s="186">
        <v>2021</v>
      </c>
      <c r="J7" s="150" t="s">
        <v>156</v>
      </c>
      <c r="K7" s="149" t="s">
        <v>160</v>
      </c>
      <c r="L7" s="14"/>
      <c r="M7" s="14"/>
      <c r="N7" s="170"/>
      <c r="O7" s="168"/>
      <c r="P7" s="180">
        <v>2021</v>
      </c>
      <c r="Q7" s="208"/>
      <c r="R7" s="209">
        <v>2020</v>
      </c>
      <c r="S7" s="208"/>
      <c r="T7" s="177" t="s">
        <v>5</v>
      </c>
      <c r="U7" s="189" t="s">
        <v>81</v>
      </c>
    </row>
    <row r="8" spans="1:21" ht="14.25" customHeight="1">
      <c r="A8" s="161" t="s">
        <v>6</v>
      </c>
      <c r="B8" s="161" t="s">
        <v>7</v>
      </c>
      <c r="C8" s="157"/>
      <c r="D8" s="158"/>
      <c r="E8" s="160"/>
      <c r="F8" s="158"/>
      <c r="G8" s="177"/>
      <c r="H8" s="150"/>
      <c r="I8" s="186"/>
      <c r="J8" s="150"/>
      <c r="K8" s="150"/>
      <c r="L8" s="14"/>
      <c r="M8" s="14"/>
      <c r="N8" s="210" t="s">
        <v>6</v>
      </c>
      <c r="O8" s="161" t="s">
        <v>7</v>
      </c>
      <c r="P8" s="157"/>
      <c r="Q8" s="158"/>
      <c r="R8" s="160"/>
      <c r="S8" s="158"/>
      <c r="T8" s="177"/>
      <c r="U8" s="190"/>
    </row>
    <row r="9" spans="1:21" ht="14.25" customHeight="1">
      <c r="A9" s="161"/>
      <c r="B9" s="161"/>
      <c r="C9" s="136" t="s">
        <v>8</v>
      </c>
      <c r="D9" s="78" t="s">
        <v>2</v>
      </c>
      <c r="E9" s="136" t="s">
        <v>8</v>
      </c>
      <c r="F9" s="78" t="s">
        <v>2</v>
      </c>
      <c r="G9" s="163" t="s">
        <v>9</v>
      </c>
      <c r="H9" s="163" t="s">
        <v>53</v>
      </c>
      <c r="I9" s="79" t="s">
        <v>8</v>
      </c>
      <c r="J9" s="151" t="s">
        <v>157</v>
      </c>
      <c r="K9" s="151" t="s">
        <v>161</v>
      </c>
      <c r="L9" s="14"/>
      <c r="M9" s="14"/>
      <c r="N9" s="210"/>
      <c r="O9" s="161"/>
      <c r="P9" s="136" t="s">
        <v>8</v>
      </c>
      <c r="Q9" s="78" t="s">
        <v>2</v>
      </c>
      <c r="R9" s="136" t="s">
        <v>8</v>
      </c>
      <c r="S9" s="78" t="s">
        <v>2</v>
      </c>
      <c r="T9" s="163" t="s">
        <v>9</v>
      </c>
      <c r="U9" s="187" t="s">
        <v>82</v>
      </c>
    </row>
    <row r="10" spans="1:21" ht="14.25" customHeight="1">
      <c r="A10" s="162"/>
      <c r="B10" s="162"/>
      <c r="C10" s="135" t="s">
        <v>10</v>
      </c>
      <c r="D10" s="41" t="s">
        <v>11</v>
      </c>
      <c r="E10" s="135" t="s">
        <v>10</v>
      </c>
      <c r="F10" s="41" t="s">
        <v>11</v>
      </c>
      <c r="G10" s="164"/>
      <c r="H10" s="164"/>
      <c r="I10" s="135" t="s">
        <v>10</v>
      </c>
      <c r="J10" s="152"/>
      <c r="K10" s="152"/>
      <c r="L10" s="14"/>
      <c r="M10" s="14"/>
      <c r="N10" s="211"/>
      <c r="O10" s="162"/>
      <c r="P10" s="135" t="s">
        <v>10</v>
      </c>
      <c r="Q10" s="41" t="s">
        <v>11</v>
      </c>
      <c r="R10" s="135" t="s">
        <v>10</v>
      </c>
      <c r="S10" s="41" t="s">
        <v>11</v>
      </c>
      <c r="T10" s="171"/>
      <c r="U10" s="188"/>
    </row>
    <row r="11" spans="1:21" ht="14.25" customHeight="1">
      <c r="A11" s="50">
        <v>1</v>
      </c>
      <c r="B11" s="80" t="s">
        <v>20</v>
      </c>
      <c r="C11" s="52">
        <v>1673</v>
      </c>
      <c r="D11" s="54">
        <v>0.19076396807297605</v>
      </c>
      <c r="E11" s="52">
        <v>1932</v>
      </c>
      <c r="F11" s="54">
        <v>0.1927951302265243</v>
      </c>
      <c r="G11" s="100">
        <v>-0.1340579710144928</v>
      </c>
      <c r="H11" s="82">
        <v>0</v>
      </c>
      <c r="I11" s="52">
        <v>1114</v>
      </c>
      <c r="J11" s="53">
        <v>0.5017953321364452</v>
      </c>
      <c r="K11" s="84">
        <v>0</v>
      </c>
      <c r="L11" s="14"/>
      <c r="M11" s="14"/>
      <c r="N11" s="50">
        <v>1</v>
      </c>
      <c r="O11" s="80" t="s">
        <v>20</v>
      </c>
      <c r="P11" s="52">
        <v>19378</v>
      </c>
      <c r="Q11" s="54">
        <v>0.18342388732181059</v>
      </c>
      <c r="R11" s="52">
        <v>19181</v>
      </c>
      <c r="S11" s="54">
        <v>0.1817949179690832</v>
      </c>
      <c r="T11" s="109">
        <v>0.010270580261717344</v>
      </c>
      <c r="U11" s="84">
        <v>0</v>
      </c>
    </row>
    <row r="12" spans="1:21" ht="14.25" customHeight="1">
      <c r="A12" s="85">
        <v>2</v>
      </c>
      <c r="B12" s="86" t="s">
        <v>30</v>
      </c>
      <c r="C12" s="60">
        <v>906</v>
      </c>
      <c r="D12" s="62">
        <v>0.10330672748004562</v>
      </c>
      <c r="E12" s="60">
        <v>1033</v>
      </c>
      <c r="F12" s="62">
        <v>0.10308352459834348</v>
      </c>
      <c r="G12" s="101">
        <v>-0.12294288480154891</v>
      </c>
      <c r="H12" s="88">
        <v>2</v>
      </c>
      <c r="I12" s="60">
        <v>581</v>
      </c>
      <c r="J12" s="61">
        <v>0.5593803786574871</v>
      </c>
      <c r="K12" s="90">
        <v>3</v>
      </c>
      <c r="L12" s="14"/>
      <c r="M12" s="14"/>
      <c r="N12" s="85">
        <v>2</v>
      </c>
      <c r="O12" s="86" t="s">
        <v>23</v>
      </c>
      <c r="P12" s="60">
        <v>12413</v>
      </c>
      <c r="Q12" s="62">
        <v>0.11749616644264808</v>
      </c>
      <c r="R12" s="60">
        <v>8900</v>
      </c>
      <c r="S12" s="62">
        <v>0.08435299358348577</v>
      </c>
      <c r="T12" s="110">
        <v>0.39471910112359554</v>
      </c>
      <c r="U12" s="90">
        <v>1</v>
      </c>
    </row>
    <row r="13" spans="1:21" ht="14.25" customHeight="1">
      <c r="A13" s="58">
        <v>3</v>
      </c>
      <c r="B13" s="86" t="s">
        <v>23</v>
      </c>
      <c r="C13" s="60">
        <v>790</v>
      </c>
      <c r="D13" s="62">
        <v>0.09007981755986318</v>
      </c>
      <c r="E13" s="60">
        <v>650</v>
      </c>
      <c r="F13" s="62">
        <v>0.06486378604929648</v>
      </c>
      <c r="G13" s="101">
        <v>0.21538461538461529</v>
      </c>
      <c r="H13" s="88">
        <v>3</v>
      </c>
      <c r="I13" s="60">
        <v>979</v>
      </c>
      <c r="J13" s="61">
        <v>-0.19305413687436157</v>
      </c>
      <c r="K13" s="90">
        <v>-1</v>
      </c>
      <c r="L13" s="14"/>
      <c r="M13" s="14"/>
      <c r="N13" s="58">
        <v>3</v>
      </c>
      <c r="O13" s="86" t="s">
        <v>24</v>
      </c>
      <c r="P13" s="60">
        <v>9050</v>
      </c>
      <c r="Q13" s="62">
        <v>0.08566344206122332</v>
      </c>
      <c r="R13" s="60">
        <v>7978</v>
      </c>
      <c r="S13" s="62">
        <v>0.07561440256281454</v>
      </c>
      <c r="T13" s="110">
        <v>0.13436951616946602</v>
      </c>
      <c r="U13" s="90">
        <v>2</v>
      </c>
    </row>
    <row r="14" spans="1:21" ht="14.25" customHeight="1">
      <c r="A14" s="58">
        <v>4</v>
      </c>
      <c r="B14" s="86" t="s">
        <v>19</v>
      </c>
      <c r="C14" s="60">
        <v>781</v>
      </c>
      <c r="D14" s="62">
        <v>0.08905359179019384</v>
      </c>
      <c r="E14" s="60">
        <v>1145</v>
      </c>
      <c r="F14" s="62">
        <v>0.11426005388683765</v>
      </c>
      <c r="G14" s="101">
        <v>-0.3179039301310044</v>
      </c>
      <c r="H14" s="88">
        <v>-2</v>
      </c>
      <c r="I14" s="60">
        <v>614</v>
      </c>
      <c r="J14" s="61">
        <v>0.271986970684039</v>
      </c>
      <c r="K14" s="90">
        <v>0</v>
      </c>
      <c r="L14" s="14"/>
      <c r="M14" s="14"/>
      <c r="N14" s="58">
        <v>4</v>
      </c>
      <c r="O14" s="86" t="s">
        <v>18</v>
      </c>
      <c r="P14" s="60">
        <v>8652</v>
      </c>
      <c r="Q14" s="62">
        <v>0.0818961437252712</v>
      </c>
      <c r="R14" s="60">
        <v>12502</v>
      </c>
      <c r="S14" s="62">
        <v>0.11849226132367854</v>
      </c>
      <c r="T14" s="110">
        <v>-0.3079507278835386</v>
      </c>
      <c r="U14" s="90">
        <v>-2</v>
      </c>
    </row>
    <row r="15" spans="1:21" ht="14.25" customHeight="1">
      <c r="A15" s="66">
        <v>5</v>
      </c>
      <c r="B15" s="91" t="s">
        <v>24</v>
      </c>
      <c r="C15" s="68">
        <v>692</v>
      </c>
      <c r="D15" s="70">
        <v>0.07890535917901939</v>
      </c>
      <c r="E15" s="68">
        <v>655</v>
      </c>
      <c r="F15" s="70">
        <v>0.06536273824967569</v>
      </c>
      <c r="G15" s="102">
        <v>0.056488549618320505</v>
      </c>
      <c r="H15" s="93">
        <v>0</v>
      </c>
      <c r="I15" s="68">
        <v>886</v>
      </c>
      <c r="J15" s="69">
        <v>-0.218961625282167</v>
      </c>
      <c r="K15" s="95">
        <v>-2</v>
      </c>
      <c r="L15" s="14"/>
      <c r="M15" s="14"/>
      <c r="N15" s="66">
        <v>5</v>
      </c>
      <c r="O15" s="91" t="s">
        <v>30</v>
      </c>
      <c r="P15" s="68">
        <v>8540</v>
      </c>
      <c r="Q15" s="70">
        <v>0.08083599946992787</v>
      </c>
      <c r="R15" s="68">
        <v>8087</v>
      </c>
      <c r="S15" s="70">
        <v>0.07664748978760105</v>
      </c>
      <c r="T15" s="111">
        <v>0.05601582787189319</v>
      </c>
      <c r="U15" s="95">
        <v>-1</v>
      </c>
    </row>
    <row r="16" spans="1:21" ht="14.25" customHeight="1">
      <c r="A16" s="50">
        <v>6</v>
      </c>
      <c r="B16" s="80" t="s">
        <v>18</v>
      </c>
      <c r="C16" s="52">
        <v>469</v>
      </c>
      <c r="D16" s="54">
        <v>0.05347776510832383</v>
      </c>
      <c r="E16" s="52">
        <v>1101</v>
      </c>
      <c r="F16" s="54">
        <v>0.10986927452350065</v>
      </c>
      <c r="G16" s="100">
        <v>-0.5740236148955495</v>
      </c>
      <c r="H16" s="82">
        <v>-3</v>
      </c>
      <c r="I16" s="52">
        <v>416</v>
      </c>
      <c r="J16" s="53">
        <v>0.12740384615384626</v>
      </c>
      <c r="K16" s="84">
        <v>1</v>
      </c>
      <c r="L16" s="14"/>
      <c r="M16" s="14"/>
      <c r="N16" s="50">
        <v>6</v>
      </c>
      <c r="O16" s="80" t="s">
        <v>19</v>
      </c>
      <c r="P16" s="52">
        <v>8287</v>
      </c>
      <c r="Q16" s="54">
        <v>0.07844120932169699</v>
      </c>
      <c r="R16" s="52">
        <v>7302</v>
      </c>
      <c r="S16" s="54">
        <v>0.06920736619624866</v>
      </c>
      <c r="T16" s="109">
        <v>0.1348945494385101</v>
      </c>
      <c r="U16" s="84">
        <v>0</v>
      </c>
    </row>
    <row r="17" spans="1:21" ht="14.25" customHeight="1">
      <c r="A17" s="58">
        <v>7</v>
      </c>
      <c r="B17" s="86" t="s">
        <v>25</v>
      </c>
      <c r="C17" s="60">
        <v>386</v>
      </c>
      <c r="D17" s="62">
        <v>0.04401368301026226</v>
      </c>
      <c r="E17" s="60">
        <v>406</v>
      </c>
      <c r="F17" s="62">
        <v>0.040514918670791336</v>
      </c>
      <c r="G17" s="101">
        <v>-0.049261083743842415</v>
      </c>
      <c r="H17" s="88">
        <v>0</v>
      </c>
      <c r="I17" s="60">
        <v>363</v>
      </c>
      <c r="J17" s="61">
        <v>0.06336088154269981</v>
      </c>
      <c r="K17" s="90">
        <v>1</v>
      </c>
      <c r="L17" s="14"/>
      <c r="M17" s="14"/>
      <c r="N17" s="58">
        <v>7</v>
      </c>
      <c r="O17" s="86" t="s">
        <v>31</v>
      </c>
      <c r="P17" s="60">
        <v>5158</v>
      </c>
      <c r="Q17" s="62">
        <v>0.04882342918804309</v>
      </c>
      <c r="R17" s="60">
        <v>3437</v>
      </c>
      <c r="S17" s="62">
        <v>0.03257542010634164</v>
      </c>
      <c r="T17" s="110">
        <v>0.5007273785277859</v>
      </c>
      <c r="U17" s="90">
        <v>2</v>
      </c>
    </row>
    <row r="18" spans="1:21" ht="14.25" customHeight="1">
      <c r="A18" s="58">
        <v>8</v>
      </c>
      <c r="B18" s="86" t="s">
        <v>22</v>
      </c>
      <c r="C18" s="60">
        <v>340</v>
      </c>
      <c r="D18" s="62">
        <v>0.03876852907639681</v>
      </c>
      <c r="E18" s="60">
        <v>256</v>
      </c>
      <c r="F18" s="62">
        <v>0.02554635265941523</v>
      </c>
      <c r="G18" s="101">
        <v>0.328125</v>
      </c>
      <c r="H18" s="88">
        <v>2</v>
      </c>
      <c r="I18" s="60">
        <v>314</v>
      </c>
      <c r="J18" s="61">
        <v>0.08280254777070062</v>
      </c>
      <c r="K18" s="90">
        <v>2</v>
      </c>
      <c r="L18" s="14"/>
      <c r="M18" s="14"/>
      <c r="N18" s="58">
        <v>8</v>
      </c>
      <c r="O18" s="86" t="s">
        <v>22</v>
      </c>
      <c r="P18" s="60">
        <v>3483</v>
      </c>
      <c r="Q18" s="62">
        <v>0.03296859322643545</v>
      </c>
      <c r="R18" s="60">
        <v>2541</v>
      </c>
      <c r="S18" s="62">
        <v>0.024083253561307565</v>
      </c>
      <c r="T18" s="110">
        <v>0.3707201889020071</v>
      </c>
      <c r="U18" s="90">
        <v>4</v>
      </c>
    </row>
    <row r="19" spans="1:21" ht="14.25" customHeight="1">
      <c r="A19" s="58">
        <v>9</v>
      </c>
      <c r="B19" s="86" t="s">
        <v>26</v>
      </c>
      <c r="C19" s="60">
        <v>284</v>
      </c>
      <c r="D19" s="62">
        <v>0.03238312428734322</v>
      </c>
      <c r="E19" s="60">
        <v>198</v>
      </c>
      <c r="F19" s="62">
        <v>0.019758507135016465</v>
      </c>
      <c r="G19" s="101">
        <v>0.43434343434343425</v>
      </c>
      <c r="H19" s="88">
        <v>5</v>
      </c>
      <c r="I19" s="60">
        <v>227</v>
      </c>
      <c r="J19" s="61">
        <v>0.25110132158590304</v>
      </c>
      <c r="K19" s="90">
        <v>3</v>
      </c>
      <c r="L19" s="14"/>
      <c r="M19" s="14"/>
      <c r="N19" s="58">
        <v>9</v>
      </c>
      <c r="O19" s="86" t="s">
        <v>25</v>
      </c>
      <c r="P19" s="60">
        <v>3457</v>
      </c>
      <c r="Q19" s="62">
        <v>0.03272248831001647</v>
      </c>
      <c r="R19" s="60">
        <v>4703</v>
      </c>
      <c r="S19" s="62">
        <v>0.0445743964969813</v>
      </c>
      <c r="T19" s="110">
        <v>-0.26493727408037426</v>
      </c>
      <c r="U19" s="90">
        <v>-2</v>
      </c>
    </row>
    <row r="20" spans="1:21" ht="14.25" customHeight="1">
      <c r="A20" s="66">
        <v>10</v>
      </c>
      <c r="B20" s="91" t="s">
        <v>31</v>
      </c>
      <c r="C20" s="68">
        <v>277</v>
      </c>
      <c r="D20" s="70">
        <v>0.03158494868871152</v>
      </c>
      <c r="E20" s="68">
        <v>342</v>
      </c>
      <c r="F20" s="70">
        <v>0.03412833050593753</v>
      </c>
      <c r="G20" s="102">
        <v>-0.1900584795321637</v>
      </c>
      <c r="H20" s="93">
        <v>-1</v>
      </c>
      <c r="I20" s="68">
        <v>427</v>
      </c>
      <c r="J20" s="69">
        <v>-0.35128805620608894</v>
      </c>
      <c r="K20" s="95">
        <v>-4</v>
      </c>
      <c r="L20" s="14"/>
      <c r="M20" s="14"/>
      <c r="N20" s="66">
        <v>10</v>
      </c>
      <c r="O20" s="91" t="s">
        <v>43</v>
      </c>
      <c r="P20" s="68">
        <v>2671</v>
      </c>
      <c r="Q20" s="70">
        <v>0.02528254737519641</v>
      </c>
      <c r="R20" s="68">
        <v>1700</v>
      </c>
      <c r="S20" s="70">
        <v>0.01611236956089054</v>
      </c>
      <c r="T20" s="111">
        <v>0.5711764705882354</v>
      </c>
      <c r="U20" s="95">
        <v>7</v>
      </c>
    </row>
    <row r="21" spans="1:21" ht="14.25" customHeight="1">
      <c r="A21" s="50">
        <v>11</v>
      </c>
      <c r="B21" s="80" t="s">
        <v>43</v>
      </c>
      <c r="C21" s="52">
        <v>241</v>
      </c>
      <c r="D21" s="54">
        <v>0.02748004561003421</v>
      </c>
      <c r="E21" s="52">
        <v>200</v>
      </c>
      <c r="F21" s="54">
        <v>0.019958088015168147</v>
      </c>
      <c r="G21" s="100">
        <v>0.20500000000000007</v>
      </c>
      <c r="H21" s="82">
        <v>2</v>
      </c>
      <c r="I21" s="52">
        <v>278</v>
      </c>
      <c r="J21" s="53">
        <v>-0.13309352517985606</v>
      </c>
      <c r="K21" s="84">
        <v>0</v>
      </c>
      <c r="L21" s="14"/>
      <c r="M21" s="14"/>
      <c r="N21" s="50">
        <v>11</v>
      </c>
      <c r="O21" s="80" t="s">
        <v>27</v>
      </c>
      <c r="P21" s="52">
        <v>2531</v>
      </c>
      <c r="Q21" s="54">
        <v>0.023957367056017264</v>
      </c>
      <c r="R21" s="52">
        <v>4295</v>
      </c>
      <c r="S21" s="54">
        <v>0.04070742780236757</v>
      </c>
      <c r="T21" s="109">
        <v>-0.4107101280558789</v>
      </c>
      <c r="U21" s="84">
        <v>-3</v>
      </c>
    </row>
    <row r="22" spans="1:21" ht="14.25" customHeight="1">
      <c r="A22" s="58">
        <v>12</v>
      </c>
      <c r="B22" s="86" t="s">
        <v>28</v>
      </c>
      <c r="C22" s="60">
        <v>239</v>
      </c>
      <c r="D22" s="62">
        <v>0.02725199543899658</v>
      </c>
      <c r="E22" s="60">
        <v>110</v>
      </c>
      <c r="F22" s="62">
        <v>0.010976948408342482</v>
      </c>
      <c r="G22" s="101">
        <v>1.1727272727272728</v>
      </c>
      <c r="H22" s="88">
        <v>8</v>
      </c>
      <c r="I22" s="60">
        <v>140</v>
      </c>
      <c r="J22" s="61">
        <v>0.7071428571428571</v>
      </c>
      <c r="K22" s="90">
        <v>2</v>
      </c>
      <c r="L22" s="14"/>
      <c r="M22" s="14"/>
      <c r="N22" s="58">
        <v>12</v>
      </c>
      <c r="O22" s="86" t="s">
        <v>26</v>
      </c>
      <c r="P22" s="60">
        <v>2358</v>
      </c>
      <c r="Q22" s="62">
        <v>0.02231982280446018</v>
      </c>
      <c r="R22" s="60">
        <v>2736</v>
      </c>
      <c r="S22" s="62">
        <v>0.02593143712858619</v>
      </c>
      <c r="T22" s="110">
        <v>-0.13815789473684215</v>
      </c>
      <c r="U22" s="90">
        <v>-1</v>
      </c>
    </row>
    <row r="23" spans="1:21" ht="14.25" customHeight="1">
      <c r="A23" s="58">
        <v>13</v>
      </c>
      <c r="B23" s="86" t="s">
        <v>27</v>
      </c>
      <c r="C23" s="60">
        <v>222</v>
      </c>
      <c r="D23" s="62">
        <v>0.02531356898517674</v>
      </c>
      <c r="E23" s="60">
        <v>372</v>
      </c>
      <c r="F23" s="62">
        <v>0.03712204370821275</v>
      </c>
      <c r="G23" s="101">
        <v>-0.4032258064516129</v>
      </c>
      <c r="H23" s="88">
        <v>-5</v>
      </c>
      <c r="I23" s="60">
        <v>324</v>
      </c>
      <c r="J23" s="61">
        <v>-0.31481481481481477</v>
      </c>
      <c r="K23" s="90">
        <v>-4</v>
      </c>
      <c r="L23" s="14"/>
      <c r="M23" s="14"/>
      <c r="N23" s="58">
        <v>13</v>
      </c>
      <c r="O23" s="86" t="s">
        <v>21</v>
      </c>
      <c r="P23" s="60">
        <v>2061</v>
      </c>
      <c r="Q23" s="62">
        <v>0.019508547413058706</v>
      </c>
      <c r="R23" s="60">
        <v>2904</v>
      </c>
      <c r="S23" s="62">
        <v>0.027523718355780075</v>
      </c>
      <c r="T23" s="110">
        <v>-0.2902892561983471</v>
      </c>
      <c r="U23" s="90">
        <v>-3</v>
      </c>
    </row>
    <row r="24" spans="1:21" ht="14.25" customHeight="1">
      <c r="A24" s="58">
        <v>14</v>
      </c>
      <c r="B24" s="86" t="s">
        <v>21</v>
      </c>
      <c r="C24" s="60">
        <v>197</v>
      </c>
      <c r="D24" s="62">
        <v>0.022462941847206385</v>
      </c>
      <c r="E24" s="60">
        <v>136</v>
      </c>
      <c r="F24" s="62">
        <v>0.01357149985031434</v>
      </c>
      <c r="G24" s="101">
        <v>0.44852941176470584</v>
      </c>
      <c r="H24" s="88">
        <v>4</v>
      </c>
      <c r="I24" s="60">
        <v>218</v>
      </c>
      <c r="J24" s="61">
        <v>-0.09633027522935778</v>
      </c>
      <c r="K24" s="90">
        <v>-1</v>
      </c>
      <c r="L24" s="14"/>
      <c r="M24" s="14"/>
      <c r="N24" s="58">
        <v>14</v>
      </c>
      <c r="O24" s="86" t="s">
        <v>48</v>
      </c>
      <c r="P24" s="60">
        <v>1949</v>
      </c>
      <c r="Q24" s="62">
        <v>0.018448403157715388</v>
      </c>
      <c r="R24" s="60">
        <v>2172</v>
      </c>
      <c r="S24" s="62">
        <v>0.02058592158014956</v>
      </c>
      <c r="T24" s="110">
        <v>-0.10267034990791901</v>
      </c>
      <c r="U24" s="90">
        <v>1</v>
      </c>
    </row>
    <row r="25" spans="1:21" ht="14.25" customHeight="1">
      <c r="A25" s="66">
        <v>15</v>
      </c>
      <c r="B25" s="91" t="s">
        <v>17</v>
      </c>
      <c r="C25" s="68">
        <v>184</v>
      </c>
      <c r="D25" s="70">
        <v>0.0209806157354618</v>
      </c>
      <c r="E25" s="68">
        <v>86</v>
      </c>
      <c r="F25" s="70">
        <v>0.008581977846522303</v>
      </c>
      <c r="G25" s="102">
        <v>1.13953488372093</v>
      </c>
      <c r="H25" s="93">
        <v>8</v>
      </c>
      <c r="I25" s="68">
        <v>129</v>
      </c>
      <c r="J25" s="69">
        <v>0.4263565891472869</v>
      </c>
      <c r="K25" s="95">
        <v>1</v>
      </c>
      <c r="L25" s="14"/>
      <c r="M25" s="14"/>
      <c r="N25" s="66">
        <v>15</v>
      </c>
      <c r="O25" s="91" t="s">
        <v>32</v>
      </c>
      <c r="P25" s="68">
        <v>1878</v>
      </c>
      <c r="Q25" s="70">
        <v>0.017776347424417395</v>
      </c>
      <c r="R25" s="68">
        <v>2120</v>
      </c>
      <c r="S25" s="70">
        <v>0.02009307262887526</v>
      </c>
      <c r="T25" s="111">
        <v>-0.11415094339622645</v>
      </c>
      <c r="U25" s="95">
        <v>1</v>
      </c>
    </row>
    <row r="26" spans="1:21" ht="14.25" customHeight="1">
      <c r="A26" s="50">
        <v>16</v>
      </c>
      <c r="B26" s="80" t="s">
        <v>32</v>
      </c>
      <c r="C26" s="52">
        <v>169</v>
      </c>
      <c r="D26" s="54">
        <v>0.01927023945267959</v>
      </c>
      <c r="E26" s="52">
        <v>221</v>
      </c>
      <c r="F26" s="54">
        <v>0.022053687256760802</v>
      </c>
      <c r="G26" s="100">
        <v>-0.23529411764705888</v>
      </c>
      <c r="H26" s="82">
        <v>-4</v>
      </c>
      <c r="I26" s="52">
        <v>135</v>
      </c>
      <c r="J26" s="53">
        <v>0.25185185185185177</v>
      </c>
      <c r="K26" s="84">
        <v>-1</v>
      </c>
      <c r="L26" s="14"/>
      <c r="M26" s="14"/>
      <c r="N26" s="50">
        <v>16</v>
      </c>
      <c r="O26" s="80" t="s">
        <v>33</v>
      </c>
      <c r="P26" s="52">
        <v>1758</v>
      </c>
      <c r="Q26" s="54">
        <v>0.016640478579406696</v>
      </c>
      <c r="R26" s="52">
        <v>1582</v>
      </c>
      <c r="S26" s="54">
        <v>0.014993981556075784</v>
      </c>
      <c r="T26" s="109">
        <v>0.11125158027812887</v>
      </c>
      <c r="U26" s="84">
        <v>3</v>
      </c>
    </row>
    <row r="27" spans="1:21" ht="14.25" customHeight="1">
      <c r="A27" s="58">
        <v>17</v>
      </c>
      <c r="B27" s="86" t="s">
        <v>29</v>
      </c>
      <c r="C27" s="60">
        <v>146</v>
      </c>
      <c r="D27" s="62">
        <v>0.016647662485746863</v>
      </c>
      <c r="E27" s="60">
        <v>118</v>
      </c>
      <c r="F27" s="62">
        <v>0.011775271928949206</v>
      </c>
      <c r="G27" s="101">
        <v>0.23728813559322037</v>
      </c>
      <c r="H27" s="88">
        <v>2</v>
      </c>
      <c r="I27" s="60">
        <v>95</v>
      </c>
      <c r="J27" s="61">
        <v>0.5368421052631578</v>
      </c>
      <c r="K27" s="90">
        <v>4</v>
      </c>
      <c r="L27" s="14"/>
      <c r="M27" s="14"/>
      <c r="N27" s="58">
        <v>17</v>
      </c>
      <c r="O27" s="86" t="s">
        <v>17</v>
      </c>
      <c r="P27" s="60">
        <v>1567</v>
      </c>
      <c r="Q27" s="62">
        <v>0.014832554001098007</v>
      </c>
      <c r="R27" s="60">
        <v>1017</v>
      </c>
      <c r="S27" s="62">
        <v>0.009638988143191576</v>
      </c>
      <c r="T27" s="110">
        <v>0.5408062930186823</v>
      </c>
      <c r="U27" s="90">
        <v>5</v>
      </c>
    </row>
    <row r="28" spans="1:21" ht="14.25" customHeight="1">
      <c r="A28" s="58">
        <v>18</v>
      </c>
      <c r="B28" s="86" t="s">
        <v>33</v>
      </c>
      <c r="C28" s="60">
        <v>116</v>
      </c>
      <c r="D28" s="62">
        <v>0.013226909920182441</v>
      </c>
      <c r="E28" s="60">
        <v>175</v>
      </c>
      <c r="F28" s="62">
        <v>0.017463327013272127</v>
      </c>
      <c r="G28" s="101">
        <v>-0.3371428571428572</v>
      </c>
      <c r="H28" s="88">
        <v>-3</v>
      </c>
      <c r="I28" s="60">
        <v>107</v>
      </c>
      <c r="J28" s="61">
        <v>0.08411214953271018</v>
      </c>
      <c r="K28" s="90">
        <v>1</v>
      </c>
      <c r="L28" s="14"/>
      <c r="M28" s="14"/>
      <c r="N28" s="58">
        <v>18</v>
      </c>
      <c r="O28" s="86" t="s">
        <v>29</v>
      </c>
      <c r="P28" s="60">
        <v>1561</v>
      </c>
      <c r="Q28" s="62">
        <v>0.014775760558847472</v>
      </c>
      <c r="R28" s="60">
        <v>1583</v>
      </c>
      <c r="S28" s="62">
        <v>0.015003459420523368</v>
      </c>
      <c r="T28" s="110">
        <v>-0.013897662665824373</v>
      </c>
      <c r="U28" s="90">
        <v>0</v>
      </c>
    </row>
    <row r="29" spans="1:21" ht="14.25" customHeight="1">
      <c r="A29" s="58">
        <v>19</v>
      </c>
      <c r="B29" s="86" t="s">
        <v>109</v>
      </c>
      <c r="C29" s="60">
        <v>114</v>
      </c>
      <c r="D29" s="62">
        <v>0.012998859749144812</v>
      </c>
      <c r="E29" s="60">
        <v>171</v>
      </c>
      <c r="F29" s="62">
        <v>0.017064165252968767</v>
      </c>
      <c r="G29" s="101">
        <v>-0.33333333333333337</v>
      </c>
      <c r="H29" s="88">
        <v>-3</v>
      </c>
      <c r="I29" s="60">
        <v>120</v>
      </c>
      <c r="J29" s="61">
        <v>-0.050000000000000044</v>
      </c>
      <c r="K29" s="90">
        <v>-2</v>
      </c>
      <c r="N29" s="58">
        <v>19</v>
      </c>
      <c r="O29" s="86" t="s">
        <v>28</v>
      </c>
      <c r="P29" s="60">
        <v>1459</v>
      </c>
      <c r="Q29" s="62">
        <v>0.01381027204058838</v>
      </c>
      <c r="R29" s="60">
        <v>1522</v>
      </c>
      <c r="S29" s="62">
        <v>0.014425309689220825</v>
      </c>
      <c r="T29" s="110">
        <v>-0.04139290407358742</v>
      </c>
      <c r="U29" s="90">
        <v>1</v>
      </c>
    </row>
    <row r="30" spans="1:21" ht="14.25" customHeight="1">
      <c r="A30" s="66">
        <v>20</v>
      </c>
      <c r="B30" s="91" t="s">
        <v>34</v>
      </c>
      <c r="C30" s="68">
        <v>75</v>
      </c>
      <c r="D30" s="70">
        <v>0.00855188141391106</v>
      </c>
      <c r="E30" s="68">
        <v>104</v>
      </c>
      <c r="F30" s="70">
        <v>0.010378205767887436</v>
      </c>
      <c r="G30" s="102">
        <v>-0.27884615384615385</v>
      </c>
      <c r="H30" s="93">
        <v>1</v>
      </c>
      <c r="I30" s="68">
        <v>96</v>
      </c>
      <c r="J30" s="69">
        <v>-0.21875</v>
      </c>
      <c r="K30" s="95">
        <v>0</v>
      </c>
      <c r="N30" s="66">
        <v>20</v>
      </c>
      <c r="O30" s="91" t="s">
        <v>34</v>
      </c>
      <c r="P30" s="68">
        <v>1341</v>
      </c>
      <c r="Q30" s="70">
        <v>0.01269333434299453</v>
      </c>
      <c r="R30" s="68">
        <v>1332</v>
      </c>
      <c r="S30" s="70">
        <v>0.012624515444180117</v>
      </c>
      <c r="T30" s="111">
        <v>0.006756756756756799</v>
      </c>
      <c r="U30" s="95">
        <v>1</v>
      </c>
    </row>
    <row r="31" spans="1:21" ht="14.25" customHeight="1">
      <c r="A31" s="182" t="s">
        <v>46</v>
      </c>
      <c r="B31" s="183"/>
      <c r="C31" s="3">
        <f>SUM(C11:C30)</f>
        <v>8301</v>
      </c>
      <c r="D31" s="6">
        <f>C31/C33</f>
        <v>0.9465222348916762</v>
      </c>
      <c r="E31" s="3">
        <f>SUM(E11:E30)</f>
        <v>9411</v>
      </c>
      <c r="F31" s="6">
        <f>E31/E33</f>
        <v>0.9391278315537371</v>
      </c>
      <c r="G31" s="17">
        <f>C31/E31-1</f>
        <v>-0.11794708320051006</v>
      </c>
      <c r="H31" s="17"/>
      <c r="I31" s="3">
        <f>SUM(I11:I30)</f>
        <v>7563</v>
      </c>
      <c r="J31" s="18">
        <f>C31/I31-1</f>
        <v>0.09758032526775096</v>
      </c>
      <c r="K31" s="19"/>
      <c r="N31" s="182" t="s">
        <v>46</v>
      </c>
      <c r="O31" s="183"/>
      <c r="P31" s="3">
        <f>SUM(P11:P30)</f>
        <v>99552</v>
      </c>
      <c r="Q31" s="6">
        <f>P31/P33</f>
        <v>0.9423167938208735</v>
      </c>
      <c r="R31" s="3">
        <f>SUM(R11:R30)</f>
        <v>97594</v>
      </c>
      <c r="S31" s="6">
        <f>R31/R33</f>
        <v>0.9249827028973832</v>
      </c>
      <c r="T31" s="17">
        <f>P31/R31-1</f>
        <v>0.02006270877308025</v>
      </c>
      <c r="U31" s="106"/>
    </row>
    <row r="32" spans="1:21" ht="14.25" customHeight="1">
      <c r="A32" s="182" t="s">
        <v>12</v>
      </c>
      <c r="B32" s="183"/>
      <c r="C32" s="3">
        <f>C33-SUM(C11:C30)</f>
        <v>469</v>
      </c>
      <c r="D32" s="6">
        <f>C32/C33</f>
        <v>0.05347776510832383</v>
      </c>
      <c r="E32" s="3">
        <f>E33-SUM(E11:E30)</f>
        <v>610</v>
      </c>
      <c r="F32" s="6">
        <f>E32/E33</f>
        <v>0.06087216844626285</v>
      </c>
      <c r="G32" s="17">
        <f>C32/E32-1</f>
        <v>-0.23114754098360657</v>
      </c>
      <c r="H32" s="17"/>
      <c r="I32" s="3">
        <f>I33-SUM(I11:I30)</f>
        <v>465</v>
      </c>
      <c r="J32" s="18">
        <f>C32/I32-1</f>
        <v>0.008602150537634357</v>
      </c>
      <c r="K32" s="19"/>
      <c r="N32" s="182" t="s">
        <v>12</v>
      </c>
      <c r="O32" s="183"/>
      <c r="P32" s="3">
        <f>P33-SUM(P11:P30)</f>
        <v>6094</v>
      </c>
      <c r="Q32" s="6">
        <f>P32/P33</f>
        <v>0.05768320617912652</v>
      </c>
      <c r="R32" s="3">
        <f>R33-SUM(R11:R30)</f>
        <v>7915</v>
      </c>
      <c r="S32" s="6">
        <f>R32/R33</f>
        <v>0.07501729710261684</v>
      </c>
      <c r="T32" s="17">
        <f>P32/R32-1</f>
        <v>-0.23006948831332907</v>
      </c>
      <c r="U32" s="107"/>
    </row>
    <row r="33" spans="1:21" ht="14.25" customHeight="1">
      <c r="A33" s="184" t="s">
        <v>35</v>
      </c>
      <c r="B33" s="185"/>
      <c r="C33" s="24">
        <v>8770</v>
      </c>
      <c r="D33" s="98">
        <v>1</v>
      </c>
      <c r="E33" s="24">
        <v>10021</v>
      </c>
      <c r="F33" s="98">
        <v>0.9995010477996206</v>
      </c>
      <c r="G33" s="20">
        <v>-0.12483784053487679</v>
      </c>
      <c r="H33" s="20"/>
      <c r="I33" s="24">
        <v>8028</v>
      </c>
      <c r="J33" s="44">
        <v>0.09242650722471346</v>
      </c>
      <c r="K33" s="99"/>
      <c r="L33" s="14"/>
      <c r="M33" s="14"/>
      <c r="N33" s="184" t="s">
        <v>35</v>
      </c>
      <c r="O33" s="185"/>
      <c r="P33" s="24">
        <v>105646</v>
      </c>
      <c r="Q33" s="98">
        <v>1</v>
      </c>
      <c r="R33" s="24">
        <v>105509</v>
      </c>
      <c r="S33" s="98">
        <v>1</v>
      </c>
      <c r="T33" s="108">
        <v>0.001298467429318828</v>
      </c>
      <c r="U33" s="99"/>
    </row>
    <row r="34" spans="1:14" ht="14.25" customHeight="1">
      <c r="A34" t="s">
        <v>105</v>
      </c>
      <c r="N34" t="s">
        <v>105</v>
      </c>
    </row>
    <row r="35" spans="1:14" ht="15">
      <c r="A35" s="9" t="s">
        <v>104</v>
      </c>
      <c r="N35" s="9" t="s">
        <v>104</v>
      </c>
    </row>
    <row r="37" ht="15">
      <c r="V37" s="49"/>
    </row>
    <row r="39" spans="1:21" ht="15">
      <c r="A39" s="165" t="s">
        <v>166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4"/>
      <c r="M39" s="21"/>
      <c r="N39" s="165" t="s">
        <v>100</v>
      </c>
      <c r="O39" s="165"/>
      <c r="P39" s="165"/>
      <c r="Q39" s="165"/>
      <c r="R39" s="165"/>
      <c r="S39" s="165"/>
      <c r="T39" s="165"/>
      <c r="U39" s="165"/>
    </row>
    <row r="40" spans="1:21" ht="15">
      <c r="A40" s="166" t="s">
        <v>167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4"/>
      <c r="M40" s="21"/>
      <c r="N40" s="166" t="s">
        <v>98</v>
      </c>
      <c r="O40" s="166"/>
      <c r="P40" s="166"/>
      <c r="Q40" s="166"/>
      <c r="R40" s="166"/>
      <c r="S40" s="166"/>
      <c r="T40" s="166"/>
      <c r="U40" s="166"/>
    </row>
    <row r="41" spans="1:21" ht="15" customHeight="1">
      <c r="A41" s="15"/>
      <c r="B41" s="15"/>
      <c r="C41" s="15"/>
      <c r="D41" s="15"/>
      <c r="E41" s="15"/>
      <c r="F41" s="15"/>
      <c r="G41" s="15"/>
      <c r="H41" s="15"/>
      <c r="I41" s="15"/>
      <c r="J41" s="76"/>
      <c r="K41" s="77" t="s">
        <v>4</v>
      </c>
      <c r="L41" s="14"/>
      <c r="M41" s="14"/>
      <c r="N41" s="15"/>
      <c r="O41" s="15"/>
      <c r="P41" s="15"/>
      <c r="Q41" s="15"/>
      <c r="R41" s="15"/>
      <c r="S41" s="15"/>
      <c r="T41" s="76"/>
      <c r="U41" s="77" t="s">
        <v>4</v>
      </c>
    </row>
    <row r="42" spans="1:21" ht="15">
      <c r="A42" s="167" t="s">
        <v>0</v>
      </c>
      <c r="B42" s="167" t="s">
        <v>45</v>
      </c>
      <c r="C42" s="146" t="s">
        <v>152</v>
      </c>
      <c r="D42" s="147"/>
      <c r="E42" s="147"/>
      <c r="F42" s="147"/>
      <c r="G42" s="147"/>
      <c r="H42" s="148"/>
      <c r="I42" s="146" t="s">
        <v>137</v>
      </c>
      <c r="J42" s="147"/>
      <c r="K42" s="148"/>
      <c r="L42" s="14"/>
      <c r="M42" s="14"/>
      <c r="N42" s="169" t="s">
        <v>0</v>
      </c>
      <c r="O42" s="167" t="s">
        <v>45</v>
      </c>
      <c r="P42" s="146" t="s">
        <v>153</v>
      </c>
      <c r="Q42" s="147"/>
      <c r="R42" s="147"/>
      <c r="S42" s="147"/>
      <c r="T42" s="147"/>
      <c r="U42" s="148"/>
    </row>
    <row r="43" spans="1:21" ht="15">
      <c r="A43" s="168"/>
      <c r="B43" s="168"/>
      <c r="C43" s="143" t="s">
        <v>154</v>
      </c>
      <c r="D43" s="144"/>
      <c r="E43" s="144"/>
      <c r="F43" s="144"/>
      <c r="G43" s="144"/>
      <c r="H43" s="145"/>
      <c r="I43" s="143" t="s">
        <v>138</v>
      </c>
      <c r="J43" s="144"/>
      <c r="K43" s="145"/>
      <c r="L43" s="14"/>
      <c r="M43" s="14"/>
      <c r="N43" s="170"/>
      <c r="O43" s="168"/>
      <c r="P43" s="143" t="s">
        <v>155</v>
      </c>
      <c r="Q43" s="144"/>
      <c r="R43" s="144"/>
      <c r="S43" s="144"/>
      <c r="T43" s="144"/>
      <c r="U43" s="145"/>
    </row>
    <row r="44" spans="1:21" ht="15" customHeight="1">
      <c r="A44" s="168"/>
      <c r="B44" s="168"/>
      <c r="C44" s="155">
        <v>2021</v>
      </c>
      <c r="D44" s="156"/>
      <c r="E44" s="159">
        <v>2020</v>
      </c>
      <c r="F44" s="156"/>
      <c r="G44" s="176" t="s">
        <v>5</v>
      </c>
      <c r="H44" s="149" t="s">
        <v>52</v>
      </c>
      <c r="I44" s="186">
        <v>2021</v>
      </c>
      <c r="J44" s="150" t="s">
        <v>156</v>
      </c>
      <c r="K44" s="149" t="s">
        <v>160</v>
      </c>
      <c r="L44" s="14"/>
      <c r="M44" s="14"/>
      <c r="N44" s="170"/>
      <c r="O44" s="168"/>
      <c r="P44" s="155">
        <v>2021</v>
      </c>
      <c r="Q44" s="156"/>
      <c r="R44" s="155">
        <v>2020</v>
      </c>
      <c r="S44" s="156"/>
      <c r="T44" s="176" t="s">
        <v>5</v>
      </c>
      <c r="U44" s="189" t="s">
        <v>81</v>
      </c>
    </row>
    <row r="45" spans="1:21" ht="15" customHeight="1">
      <c r="A45" s="161" t="s">
        <v>6</v>
      </c>
      <c r="B45" s="161" t="s">
        <v>45</v>
      </c>
      <c r="C45" s="157"/>
      <c r="D45" s="158"/>
      <c r="E45" s="160"/>
      <c r="F45" s="158"/>
      <c r="G45" s="177"/>
      <c r="H45" s="150"/>
      <c r="I45" s="186"/>
      <c r="J45" s="150"/>
      <c r="K45" s="150"/>
      <c r="L45" s="14"/>
      <c r="M45" s="14"/>
      <c r="N45" s="210" t="s">
        <v>6</v>
      </c>
      <c r="O45" s="161" t="s">
        <v>45</v>
      </c>
      <c r="P45" s="157"/>
      <c r="Q45" s="158"/>
      <c r="R45" s="157"/>
      <c r="S45" s="158"/>
      <c r="T45" s="177"/>
      <c r="U45" s="190"/>
    </row>
    <row r="46" spans="1:21" ht="15" customHeight="1">
      <c r="A46" s="161"/>
      <c r="B46" s="161"/>
      <c r="C46" s="136" t="s">
        <v>8</v>
      </c>
      <c r="D46" s="78" t="s">
        <v>2</v>
      </c>
      <c r="E46" s="136" t="s">
        <v>8</v>
      </c>
      <c r="F46" s="78" t="s">
        <v>2</v>
      </c>
      <c r="G46" s="163" t="s">
        <v>9</v>
      </c>
      <c r="H46" s="163" t="s">
        <v>53</v>
      </c>
      <c r="I46" s="79" t="s">
        <v>8</v>
      </c>
      <c r="J46" s="151" t="s">
        <v>157</v>
      </c>
      <c r="K46" s="151" t="s">
        <v>161</v>
      </c>
      <c r="L46" s="14"/>
      <c r="M46" s="14"/>
      <c r="N46" s="210"/>
      <c r="O46" s="161"/>
      <c r="P46" s="136" t="s">
        <v>8</v>
      </c>
      <c r="Q46" s="78" t="s">
        <v>2</v>
      </c>
      <c r="R46" s="136" t="s">
        <v>8</v>
      </c>
      <c r="S46" s="78" t="s">
        <v>2</v>
      </c>
      <c r="T46" s="163" t="s">
        <v>9</v>
      </c>
      <c r="U46" s="187" t="s">
        <v>82</v>
      </c>
    </row>
    <row r="47" spans="1:21" ht="15" customHeight="1">
      <c r="A47" s="162"/>
      <c r="B47" s="162"/>
      <c r="C47" s="135" t="s">
        <v>10</v>
      </c>
      <c r="D47" s="41" t="s">
        <v>11</v>
      </c>
      <c r="E47" s="135" t="s">
        <v>10</v>
      </c>
      <c r="F47" s="41" t="s">
        <v>11</v>
      </c>
      <c r="G47" s="164"/>
      <c r="H47" s="164"/>
      <c r="I47" s="135" t="s">
        <v>10</v>
      </c>
      <c r="J47" s="152"/>
      <c r="K47" s="152"/>
      <c r="L47" s="14"/>
      <c r="M47" s="14"/>
      <c r="N47" s="211"/>
      <c r="O47" s="162"/>
      <c r="P47" s="135" t="s">
        <v>10</v>
      </c>
      <c r="Q47" s="41" t="s">
        <v>11</v>
      </c>
      <c r="R47" s="135" t="s">
        <v>10</v>
      </c>
      <c r="S47" s="41" t="s">
        <v>11</v>
      </c>
      <c r="T47" s="171"/>
      <c r="U47" s="188"/>
    </row>
    <row r="48" spans="1:21" ht="15">
      <c r="A48" s="50">
        <v>1</v>
      </c>
      <c r="B48" s="80" t="s">
        <v>40</v>
      </c>
      <c r="C48" s="52">
        <v>495</v>
      </c>
      <c r="D48" s="57">
        <v>0.056442417331812995</v>
      </c>
      <c r="E48" s="52">
        <v>617</v>
      </c>
      <c r="F48" s="57">
        <v>0.06157070152679373</v>
      </c>
      <c r="G48" s="81">
        <v>-0.19773095623987036</v>
      </c>
      <c r="H48" s="82">
        <v>1</v>
      </c>
      <c r="I48" s="52">
        <v>302</v>
      </c>
      <c r="J48" s="83">
        <v>0.6390728476821192</v>
      </c>
      <c r="K48" s="84">
        <v>1</v>
      </c>
      <c r="L48" s="14"/>
      <c r="M48" s="14"/>
      <c r="N48" s="50">
        <v>1</v>
      </c>
      <c r="O48" s="80" t="s">
        <v>41</v>
      </c>
      <c r="P48" s="52">
        <v>5618</v>
      </c>
      <c r="Q48" s="57">
        <v>0.053177593093917425</v>
      </c>
      <c r="R48" s="52">
        <v>7244</v>
      </c>
      <c r="S48" s="57">
        <v>0.06865765005828886</v>
      </c>
      <c r="T48" s="55">
        <v>-0.22446162341247933</v>
      </c>
      <c r="U48" s="84">
        <v>0</v>
      </c>
    </row>
    <row r="49" spans="1:21" ht="15">
      <c r="A49" s="85">
        <v>2</v>
      </c>
      <c r="B49" s="86" t="s">
        <v>87</v>
      </c>
      <c r="C49" s="60">
        <v>475</v>
      </c>
      <c r="D49" s="65">
        <v>0.05416191562143672</v>
      </c>
      <c r="E49" s="60">
        <v>324</v>
      </c>
      <c r="F49" s="65">
        <v>0.0323321025845724</v>
      </c>
      <c r="G49" s="87">
        <v>0.46604938271604945</v>
      </c>
      <c r="H49" s="88">
        <v>3</v>
      </c>
      <c r="I49" s="60">
        <v>291</v>
      </c>
      <c r="J49" s="89">
        <v>0.6323024054982818</v>
      </c>
      <c r="K49" s="90">
        <v>1</v>
      </c>
      <c r="L49" s="14"/>
      <c r="M49" s="14"/>
      <c r="N49" s="85">
        <v>2</v>
      </c>
      <c r="O49" s="86" t="s">
        <v>40</v>
      </c>
      <c r="P49" s="60">
        <v>5013</v>
      </c>
      <c r="Q49" s="65">
        <v>0.04745092100032183</v>
      </c>
      <c r="R49" s="60">
        <v>4674</v>
      </c>
      <c r="S49" s="65">
        <v>0.044299538428001405</v>
      </c>
      <c r="T49" s="63">
        <v>0.07252888318356865</v>
      </c>
      <c r="U49" s="90">
        <v>0</v>
      </c>
    </row>
    <row r="50" spans="1:21" ht="15">
      <c r="A50" s="85">
        <v>3</v>
      </c>
      <c r="B50" s="86" t="s">
        <v>65</v>
      </c>
      <c r="C50" s="60">
        <v>408</v>
      </c>
      <c r="D50" s="65">
        <v>0.046522234891676166</v>
      </c>
      <c r="E50" s="60">
        <v>199</v>
      </c>
      <c r="F50" s="65">
        <v>0.019858297575092308</v>
      </c>
      <c r="G50" s="87">
        <v>1.050251256281407</v>
      </c>
      <c r="H50" s="88">
        <v>11</v>
      </c>
      <c r="I50" s="60">
        <v>105</v>
      </c>
      <c r="J50" s="89">
        <v>2.8857142857142857</v>
      </c>
      <c r="K50" s="90">
        <v>22</v>
      </c>
      <c r="L50" s="14"/>
      <c r="M50" s="14"/>
      <c r="N50" s="85">
        <v>3</v>
      </c>
      <c r="O50" s="86" t="s">
        <v>55</v>
      </c>
      <c r="P50" s="60">
        <v>3748</v>
      </c>
      <c r="Q50" s="65">
        <v>0.035476970259167406</v>
      </c>
      <c r="R50" s="60">
        <v>3681</v>
      </c>
      <c r="S50" s="65">
        <v>0.03488801903155181</v>
      </c>
      <c r="T50" s="63">
        <v>0.018201575658788327</v>
      </c>
      <c r="U50" s="90">
        <v>0</v>
      </c>
    </row>
    <row r="51" spans="1:21" ht="15">
      <c r="A51" s="85">
        <v>4</v>
      </c>
      <c r="B51" s="86" t="s">
        <v>66</v>
      </c>
      <c r="C51" s="60">
        <v>389</v>
      </c>
      <c r="D51" s="65">
        <v>0.0443557582668187</v>
      </c>
      <c r="E51" s="60">
        <v>241</v>
      </c>
      <c r="F51" s="65">
        <v>0.024049496058277615</v>
      </c>
      <c r="G51" s="87">
        <v>0.6141078838174274</v>
      </c>
      <c r="H51" s="88">
        <v>5</v>
      </c>
      <c r="I51" s="60">
        <v>360</v>
      </c>
      <c r="J51" s="89">
        <v>0.08055555555555549</v>
      </c>
      <c r="K51" s="90">
        <v>-3</v>
      </c>
      <c r="L51" s="14"/>
      <c r="M51" s="14"/>
      <c r="N51" s="85">
        <v>4</v>
      </c>
      <c r="O51" s="86" t="s">
        <v>44</v>
      </c>
      <c r="P51" s="60">
        <v>3596</v>
      </c>
      <c r="Q51" s="65">
        <v>0.034038203055487194</v>
      </c>
      <c r="R51" s="60">
        <v>2113</v>
      </c>
      <c r="S51" s="65">
        <v>0.02002672757774218</v>
      </c>
      <c r="T51" s="63">
        <v>0.7018457169900616</v>
      </c>
      <c r="U51" s="90">
        <v>9</v>
      </c>
    </row>
    <row r="52" spans="1:21" ht="15">
      <c r="A52" s="85">
        <v>5</v>
      </c>
      <c r="B52" s="91" t="s">
        <v>106</v>
      </c>
      <c r="C52" s="68">
        <v>360</v>
      </c>
      <c r="D52" s="73">
        <v>0.04104903078677309</v>
      </c>
      <c r="E52" s="68">
        <v>311</v>
      </c>
      <c r="F52" s="73">
        <v>0.031034826863586468</v>
      </c>
      <c r="G52" s="92">
        <v>0.157556270096463</v>
      </c>
      <c r="H52" s="93">
        <v>2</v>
      </c>
      <c r="I52" s="68">
        <v>250</v>
      </c>
      <c r="J52" s="94">
        <v>0.43999999999999995</v>
      </c>
      <c r="K52" s="95">
        <v>-1</v>
      </c>
      <c r="L52" s="14"/>
      <c r="M52" s="14"/>
      <c r="N52" s="85">
        <v>5</v>
      </c>
      <c r="O52" s="91" t="s">
        <v>56</v>
      </c>
      <c r="P52" s="68">
        <v>3541</v>
      </c>
      <c r="Q52" s="73">
        <v>0.03351759650152396</v>
      </c>
      <c r="R52" s="68">
        <v>2698</v>
      </c>
      <c r="S52" s="73">
        <v>0.025571278279578044</v>
      </c>
      <c r="T52" s="71">
        <v>0.3124536693847295</v>
      </c>
      <c r="U52" s="95">
        <v>3</v>
      </c>
    </row>
    <row r="53" spans="1:21" ht="15">
      <c r="A53" s="96">
        <v>6</v>
      </c>
      <c r="B53" s="80" t="s">
        <v>41</v>
      </c>
      <c r="C53" s="52">
        <v>267</v>
      </c>
      <c r="D53" s="57">
        <v>0.030444697833523375</v>
      </c>
      <c r="E53" s="52">
        <v>721</v>
      </c>
      <c r="F53" s="57">
        <v>0.07194890729468117</v>
      </c>
      <c r="G53" s="81">
        <v>-0.6296809986130374</v>
      </c>
      <c r="H53" s="82">
        <v>-5</v>
      </c>
      <c r="I53" s="52">
        <v>142</v>
      </c>
      <c r="J53" s="83">
        <v>0.880281690140845</v>
      </c>
      <c r="K53" s="84">
        <v>10</v>
      </c>
      <c r="L53" s="14"/>
      <c r="M53" s="14"/>
      <c r="N53" s="96">
        <v>6</v>
      </c>
      <c r="O53" s="80" t="s">
        <v>75</v>
      </c>
      <c r="P53" s="52">
        <v>3110</v>
      </c>
      <c r="Q53" s="57">
        <v>0.029437934233193873</v>
      </c>
      <c r="R53" s="52">
        <v>2974</v>
      </c>
      <c r="S53" s="57">
        <v>0.028187168867110864</v>
      </c>
      <c r="T53" s="55">
        <v>0.04572965702757226</v>
      </c>
      <c r="U53" s="84">
        <v>-1</v>
      </c>
    </row>
    <row r="54" spans="1:21" ht="15">
      <c r="A54" s="85">
        <v>7</v>
      </c>
      <c r="B54" s="86" t="s">
        <v>55</v>
      </c>
      <c r="C54" s="60">
        <v>238</v>
      </c>
      <c r="D54" s="65">
        <v>0.027137970353477765</v>
      </c>
      <c r="E54" s="60">
        <v>335</v>
      </c>
      <c r="F54" s="65">
        <v>0.033429797425406645</v>
      </c>
      <c r="G54" s="87">
        <v>-0.28955223880597014</v>
      </c>
      <c r="H54" s="88">
        <v>-3</v>
      </c>
      <c r="I54" s="60">
        <v>191</v>
      </c>
      <c r="J54" s="89">
        <v>0.24607329842931946</v>
      </c>
      <c r="K54" s="90">
        <v>3</v>
      </c>
      <c r="L54" s="14"/>
      <c r="M54" s="14"/>
      <c r="N54" s="85">
        <v>7</v>
      </c>
      <c r="O54" s="86" t="s">
        <v>87</v>
      </c>
      <c r="P54" s="60">
        <v>3020</v>
      </c>
      <c r="Q54" s="65">
        <v>0.028586032599435852</v>
      </c>
      <c r="R54" s="60">
        <v>1542</v>
      </c>
      <c r="S54" s="65">
        <v>0.014614866978172478</v>
      </c>
      <c r="T54" s="63">
        <v>0.9584954604409857</v>
      </c>
      <c r="U54" s="90">
        <v>11</v>
      </c>
    </row>
    <row r="55" spans="1:21" ht="15">
      <c r="A55" s="85">
        <v>8</v>
      </c>
      <c r="B55" s="86" t="s">
        <v>168</v>
      </c>
      <c r="C55" s="60">
        <v>213</v>
      </c>
      <c r="D55" s="65">
        <v>0.02428734321550741</v>
      </c>
      <c r="E55" s="60">
        <v>0</v>
      </c>
      <c r="F55" s="65">
        <v>0</v>
      </c>
      <c r="G55" s="87"/>
      <c r="H55" s="88"/>
      <c r="I55" s="60">
        <v>46</v>
      </c>
      <c r="J55" s="89">
        <v>3.6304347826086953</v>
      </c>
      <c r="K55" s="90">
        <v>40</v>
      </c>
      <c r="L55" s="14"/>
      <c r="M55" s="14"/>
      <c r="N55" s="85">
        <v>8</v>
      </c>
      <c r="O55" s="86" t="s">
        <v>106</v>
      </c>
      <c r="P55" s="60">
        <v>3004</v>
      </c>
      <c r="Q55" s="65">
        <v>0.028434583420101092</v>
      </c>
      <c r="R55" s="60">
        <v>2136</v>
      </c>
      <c r="S55" s="65">
        <v>0.020244718460036584</v>
      </c>
      <c r="T55" s="63">
        <v>0.40636704119850187</v>
      </c>
      <c r="U55" s="90">
        <v>4</v>
      </c>
    </row>
    <row r="56" spans="1:21" ht="15">
      <c r="A56" s="85">
        <v>9</v>
      </c>
      <c r="B56" s="86" t="s">
        <v>56</v>
      </c>
      <c r="C56" s="60">
        <v>198</v>
      </c>
      <c r="D56" s="65">
        <v>0.0225769669327252</v>
      </c>
      <c r="E56" s="60">
        <v>226</v>
      </c>
      <c r="F56" s="65">
        <v>0.022552639457140006</v>
      </c>
      <c r="G56" s="87">
        <v>-0.12389380530973448</v>
      </c>
      <c r="H56" s="88">
        <v>3</v>
      </c>
      <c r="I56" s="60">
        <v>247</v>
      </c>
      <c r="J56" s="89">
        <v>-0.19838056680161942</v>
      </c>
      <c r="K56" s="90">
        <v>-3</v>
      </c>
      <c r="L56" s="14"/>
      <c r="M56" s="14"/>
      <c r="N56" s="85">
        <v>9</v>
      </c>
      <c r="O56" s="86" t="s">
        <v>66</v>
      </c>
      <c r="P56" s="60">
        <v>2980</v>
      </c>
      <c r="Q56" s="65">
        <v>0.028207409651098952</v>
      </c>
      <c r="R56" s="60">
        <v>2228</v>
      </c>
      <c r="S56" s="65">
        <v>0.02111668198921419</v>
      </c>
      <c r="T56" s="63">
        <v>0.33752244165170553</v>
      </c>
      <c r="U56" s="90">
        <v>2</v>
      </c>
    </row>
    <row r="57" spans="1:21" ht="15">
      <c r="A57" s="97">
        <v>10</v>
      </c>
      <c r="B57" s="91" t="s">
        <v>79</v>
      </c>
      <c r="C57" s="68">
        <v>161</v>
      </c>
      <c r="D57" s="73">
        <v>0.018358038768529077</v>
      </c>
      <c r="E57" s="68">
        <v>106</v>
      </c>
      <c r="F57" s="73">
        <v>0.010577786648039118</v>
      </c>
      <c r="G57" s="92">
        <v>0.5188679245283019</v>
      </c>
      <c r="H57" s="93">
        <v>15</v>
      </c>
      <c r="I57" s="68">
        <v>249</v>
      </c>
      <c r="J57" s="94">
        <v>-0.35341365461847385</v>
      </c>
      <c r="K57" s="95">
        <v>-5</v>
      </c>
      <c r="L57" s="14"/>
      <c r="M57" s="14"/>
      <c r="N57" s="97">
        <v>10</v>
      </c>
      <c r="O57" s="91" t="s">
        <v>65</v>
      </c>
      <c r="P57" s="68">
        <v>2584</v>
      </c>
      <c r="Q57" s="73">
        <v>0.024459042462563654</v>
      </c>
      <c r="R57" s="68">
        <v>2293</v>
      </c>
      <c r="S57" s="73">
        <v>0.021732743178307062</v>
      </c>
      <c r="T57" s="71">
        <v>0.1269079808111644</v>
      </c>
      <c r="U57" s="95">
        <v>0</v>
      </c>
    </row>
    <row r="58" spans="1:21" ht="15">
      <c r="A58" s="96">
        <v>11</v>
      </c>
      <c r="B58" s="80" t="s">
        <v>107</v>
      </c>
      <c r="C58" s="52">
        <v>158</v>
      </c>
      <c r="D58" s="57">
        <v>0.018015963511972634</v>
      </c>
      <c r="E58" s="52">
        <v>145</v>
      </c>
      <c r="F58" s="57">
        <v>0.014469613810996906</v>
      </c>
      <c r="G58" s="81">
        <v>0.08965517241379306</v>
      </c>
      <c r="H58" s="82">
        <v>8</v>
      </c>
      <c r="I58" s="52">
        <v>152</v>
      </c>
      <c r="J58" s="83">
        <v>0.03947368421052633</v>
      </c>
      <c r="K58" s="84">
        <v>3</v>
      </c>
      <c r="L58" s="14"/>
      <c r="M58" s="14"/>
      <c r="N58" s="96">
        <v>11</v>
      </c>
      <c r="O58" s="80" t="s">
        <v>79</v>
      </c>
      <c r="P58" s="52">
        <v>2224</v>
      </c>
      <c r="Q58" s="57">
        <v>0.02105143592753157</v>
      </c>
      <c r="R58" s="52">
        <v>1818</v>
      </c>
      <c r="S58" s="57">
        <v>0.017230757565705294</v>
      </c>
      <c r="T58" s="55">
        <v>0.2233223322332234</v>
      </c>
      <c r="U58" s="84">
        <v>5</v>
      </c>
    </row>
    <row r="59" spans="1:21" ht="15">
      <c r="A59" s="85">
        <v>12</v>
      </c>
      <c r="B59" s="86" t="s">
        <v>169</v>
      </c>
      <c r="C59" s="60">
        <v>156</v>
      </c>
      <c r="D59" s="65">
        <v>0.017787913340935005</v>
      </c>
      <c r="E59" s="60">
        <v>12</v>
      </c>
      <c r="F59" s="65">
        <v>0.001197485280910089</v>
      </c>
      <c r="G59" s="87">
        <v>12</v>
      </c>
      <c r="H59" s="88">
        <v>93</v>
      </c>
      <c r="I59" s="60">
        <v>73</v>
      </c>
      <c r="J59" s="89">
        <v>1.1369863013698631</v>
      </c>
      <c r="K59" s="90">
        <v>22</v>
      </c>
      <c r="L59" s="14"/>
      <c r="M59" s="14"/>
      <c r="N59" s="85">
        <v>12</v>
      </c>
      <c r="O59" s="86" t="s">
        <v>85</v>
      </c>
      <c r="P59" s="60">
        <v>2070</v>
      </c>
      <c r="Q59" s="65">
        <v>0.019593737576434508</v>
      </c>
      <c r="R59" s="60">
        <v>1272</v>
      </c>
      <c r="S59" s="65">
        <v>0.012055843577325157</v>
      </c>
      <c r="T59" s="63">
        <v>0.6273584905660377</v>
      </c>
      <c r="U59" s="90">
        <v>11</v>
      </c>
    </row>
    <row r="60" spans="1:21" ht="15">
      <c r="A60" s="85">
        <v>13</v>
      </c>
      <c r="B60" s="86" t="s">
        <v>112</v>
      </c>
      <c r="C60" s="60">
        <v>145</v>
      </c>
      <c r="D60" s="65">
        <v>0.01653363740022805</v>
      </c>
      <c r="E60" s="60">
        <v>97</v>
      </c>
      <c r="F60" s="65">
        <v>0.00967967268735655</v>
      </c>
      <c r="G60" s="87">
        <v>0.4948453608247423</v>
      </c>
      <c r="H60" s="88">
        <v>13</v>
      </c>
      <c r="I60" s="60">
        <v>173</v>
      </c>
      <c r="J60" s="89">
        <v>-0.161849710982659</v>
      </c>
      <c r="K60" s="90">
        <v>0</v>
      </c>
      <c r="L60" s="14"/>
      <c r="M60" s="14"/>
      <c r="N60" s="85">
        <v>13</v>
      </c>
      <c r="O60" s="86" t="s">
        <v>37</v>
      </c>
      <c r="P60" s="60">
        <v>2036</v>
      </c>
      <c r="Q60" s="65">
        <v>0.019271908070348145</v>
      </c>
      <c r="R60" s="60">
        <v>2987</v>
      </c>
      <c r="S60" s="65">
        <v>0.028310381104929436</v>
      </c>
      <c r="T60" s="63">
        <v>-0.31837964512889183</v>
      </c>
      <c r="U60" s="90">
        <v>-9</v>
      </c>
    </row>
    <row r="61" spans="1:21" ht="15">
      <c r="A61" s="85">
        <v>14</v>
      </c>
      <c r="B61" s="86" t="s">
        <v>162</v>
      </c>
      <c r="C61" s="60">
        <v>144</v>
      </c>
      <c r="D61" s="65">
        <v>0.016419612314709234</v>
      </c>
      <c r="E61" s="60">
        <v>76</v>
      </c>
      <c r="F61" s="65">
        <v>0.007584073445763896</v>
      </c>
      <c r="G61" s="87">
        <v>0.894736842105263</v>
      </c>
      <c r="H61" s="88">
        <v>21</v>
      </c>
      <c r="I61" s="60">
        <v>99</v>
      </c>
      <c r="J61" s="89">
        <v>0.4545454545454546</v>
      </c>
      <c r="K61" s="90">
        <v>12</v>
      </c>
      <c r="L61" s="14"/>
      <c r="M61" s="14"/>
      <c r="N61" s="85">
        <v>14</v>
      </c>
      <c r="O61" s="86" t="s">
        <v>77</v>
      </c>
      <c r="P61" s="60">
        <v>1974</v>
      </c>
      <c r="Q61" s="65">
        <v>0.01868504250042595</v>
      </c>
      <c r="R61" s="60">
        <v>2445</v>
      </c>
      <c r="S61" s="65">
        <v>0.02317337857433963</v>
      </c>
      <c r="T61" s="63">
        <v>-0.19263803680981595</v>
      </c>
      <c r="U61" s="90">
        <v>-5</v>
      </c>
    </row>
    <row r="62" spans="1:21" ht="15">
      <c r="A62" s="97">
        <v>15</v>
      </c>
      <c r="B62" s="91" t="s">
        <v>127</v>
      </c>
      <c r="C62" s="68">
        <v>143</v>
      </c>
      <c r="D62" s="73">
        <v>0.016305587229190423</v>
      </c>
      <c r="E62" s="68">
        <v>150</v>
      </c>
      <c r="F62" s="73">
        <v>0.014968566011376111</v>
      </c>
      <c r="G62" s="92">
        <v>-0.046666666666666634</v>
      </c>
      <c r="H62" s="93">
        <v>3</v>
      </c>
      <c r="I62" s="68">
        <v>182</v>
      </c>
      <c r="J62" s="94">
        <v>-0.2142857142857143</v>
      </c>
      <c r="K62" s="95">
        <v>-4</v>
      </c>
      <c r="L62" s="14"/>
      <c r="M62" s="14"/>
      <c r="N62" s="97">
        <v>15</v>
      </c>
      <c r="O62" s="91" t="s">
        <v>127</v>
      </c>
      <c r="P62" s="68">
        <v>1737</v>
      </c>
      <c r="Q62" s="73">
        <v>0.016441701531529827</v>
      </c>
      <c r="R62" s="68">
        <v>1952</v>
      </c>
      <c r="S62" s="73">
        <v>0.018500791401681375</v>
      </c>
      <c r="T62" s="71">
        <v>-0.11014344262295084</v>
      </c>
      <c r="U62" s="95">
        <v>-1</v>
      </c>
    </row>
    <row r="63" spans="1:21" ht="15">
      <c r="A63" s="96">
        <v>16</v>
      </c>
      <c r="B63" s="80" t="s">
        <v>140</v>
      </c>
      <c r="C63" s="52">
        <v>142</v>
      </c>
      <c r="D63" s="57">
        <v>0.01619156214367161</v>
      </c>
      <c r="E63" s="52">
        <v>132</v>
      </c>
      <c r="F63" s="57">
        <v>0.013172338090010977</v>
      </c>
      <c r="G63" s="81">
        <v>0.07575757575757569</v>
      </c>
      <c r="H63" s="82">
        <v>5</v>
      </c>
      <c r="I63" s="52">
        <v>140</v>
      </c>
      <c r="J63" s="83">
        <v>0.014285714285714235</v>
      </c>
      <c r="K63" s="84">
        <v>1</v>
      </c>
      <c r="L63" s="14"/>
      <c r="M63" s="14"/>
      <c r="N63" s="96">
        <v>16</v>
      </c>
      <c r="O63" s="80" t="s">
        <v>68</v>
      </c>
      <c r="P63" s="52">
        <v>1699</v>
      </c>
      <c r="Q63" s="57">
        <v>0.016082009730609772</v>
      </c>
      <c r="R63" s="52">
        <v>1838</v>
      </c>
      <c r="S63" s="57">
        <v>0.01742031485465695</v>
      </c>
      <c r="T63" s="55">
        <v>-0.07562568008705117</v>
      </c>
      <c r="U63" s="84">
        <v>-1</v>
      </c>
    </row>
    <row r="64" spans="1:21" ht="15">
      <c r="A64" s="85">
        <v>17</v>
      </c>
      <c r="B64" s="86" t="s">
        <v>141</v>
      </c>
      <c r="C64" s="60">
        <v>134</v>
      </c>
      <c r="D64" s="65">
        <v>0.015279361459521095</v>
      </c>
      <c r="E64" s="60">
        <v>139</v>
      </c>
      <c r="F64" s="65">
        <v>0.013870871170541862</v>
      </c>
      <c r="G64" s="87">
        <v>-0.03597122302158273</v>
      </c>
      <c r="H64" s="88">
        <v>3</v>
      </c>
      <c r="I64" s="60">
        <v>139</v>
      </c>
      <c r="J64" s="89">
        <v>-0.03597122302158273</v>
      </c>
      <c r="K64" s="90">
        <v>1</v>
      </c>
      <c r="L64" s="14"/>
      <c r="M64" s="14"/>
      <c r="N64" s="85">
        <v>17</v>
      </c>
      <c r="O64" s="86" t="s">
        <v>92</v>
      </c>
      <c r="P64" s="60">
        <v>1652</v>
      </c>
      <c r="Q64" s="65">
        <v>0.015637127766313916</v>
      </c>
      <c r="R64" s="60">
        <v>840</v>
      </c>
      <c r="S64" s="65">
        <v>0.007961406135969443</v>
      </c>
      <c r="T64" s="63">
        <v>0.9666666666666666</v>
      </c>
      <c r="U64" s="90">
        <v>22</v>
      </c>
    </row>
    <row r="65" spans="1:21" ht="15">
      <c r="A65" s="85">
        <v>18</v>
      </c>
      <c r="B65" s="86" t="s">
        <v>139</v>
      </c>
      <c r="C65" s="60">
        <v>131</v>
      </c>
      <c r="D65" s="65">
        <v>0.014937286202964653</v>
      </c>
      <c r="E65" s="60">
        <v>116</v>
      </c>
      <c r="F65" s="65">
        <v>0.011575691048797526</v>
      </c>
      <c r="G65" s="87">
        <v>0.1293103448275863</v>
      </c>
      <c r="H65" s="88">
        <v>6</v>
      </c>
      <c r="I65" s="60">
        <v>220</v>
      </c>
      <c r="J65" s="89">
        <v>-0.40454545454545454</v>
      </c>
      <c r="K65" s="90">
        <v>-11</v>
      </c>
      <c r="L65" s="14"/>
      <c r="M65" s="14"/>
      <c r="N65" s="85">
        <v>18</v>
      </c>
      <c r="O65" s="86" t="s">
        <v>107</v>
      </c>
      <c r="P65" s="60">
        <v>1627</v>
      </c>
      <c r="Q65" s="65">
        <v>0.015400488423603354</v>
      </c>
      <c r="R65" s="60">
        <v>1093</v>
      </c>
      <c r="S65" s="65">
        <v>0.01035930584120786</v>
      </c>
      <c r="T65" s="63">
        <v>0.4885635864592863</v>
      </c>
      <c r="U65" s="90">
        <v>10</v>
      </c>
    </row>
    <row r="66" spans="1:21" ht="15">
      <c r="A66" s="85">
        <v>19</v>
      </c>
      <c r="B66" s="86" t="s">
        <v>92</v>
      </c>
      <c r="C66" s="60">
        <v>122</v>
      </c>
      <c r="D66" s="65">
        <v>0.013911060433295324</v>
      </c>
      <c r="E66" s="60">
        <v>84</v>
      </c>
      <c r="F66" s="65">
        <v>0.008382396966370621</v>
      </c>
      <c r="G66" s="87">
        <v>0.45238095238095233</v>
      </c>
      <c r="H66" s="88">
        <v>11</v>
      </c>
      <c r="I66" s="60">
        <v>179</v>
      </c>
      <c r="J66" s="89">
        <v>-0.3184357541899442</v>
      </c>
      <c r="K66" s="90">
        <v>-7</v>
      </c>
      <c r="N66" s="85">
        <v>19</v>
      </c>
      <c r="O66" s="86" t="s">
        <v>36</v>
      </c>
      <c r="P66" s="60">
        <v>1516</v>
      </c>
      <c r="Q66" s="65">
        <v>0.01434980974196846</v>
      </c>
      <c r="R66" s="60">
        <v>2890</v>
      </c>
      <c r="S66" s="65">
        <v>0.02739102825351392</v>
      </c>
      <c r="T66" s="63">
        <v>-0.47543252595155705</v>
      </c>
      <c r="U66" s="90">
        <v>-12</v>
      </c>
    </row>
    <row r="67" spans="1:21" ht="15">
      <c r="A67" s="97">
        <v>20</v>
      </c>
      <c r="B67" s="91" t="s">
        <v>77</v>
      </c>
      <c r="C67" s="68">
        <v>111</v>
      </c>
      <c r="D67" s="73">
        <v>0.01265678449258837</v>
      </c>
      <c r="E67" s="68">
        <v>238</v>
      </c>
      <c r="F67" s="73">
        <v>0.023750124738050094</v>
      </c>
      <c r="G67" s="92">
        <v>-0.5336134453781513</v>
      </c>
      <c r="H67" s="93">
        <v>-10</v>
      </c>
      <c r="I67" s="68">
        <v>113</v>
      </c>
      <c r="J67" s="94">
        <v>-0.017699115044247815</v>
      </c>
      <c r="K67" s="95">
        <v>3</v>
      </c>
      <c r="N67" s="97">
        <v>20</v>
      </c>
      <c r="O67" s="91" t="s">
        <v>89</v>
      </c>
      <c r="P67" s="68">
        <v>1416</v>
      </c>
      <c r="Q67" s="73">
        <v>0.013403252371126214</v>
      </c>
      <c r="R67" s="68">
        <v>817</v>
      </c>
      <c r="S67" s="73">
        <v>0.007743415253675042</v>
      </c>
      <c r="T67" s="71">
        <v>0.733170134638923</v>
      </c>
      <c r="U67" s="95">
        <v>20</v>
      </c>
    </row>
    <row r="68" spans="1:21" ht="15">
      <c r="A68" s="182" t="s">
        <v>46</v>
      </c>
      <c r="B68" s="183"/>
      <c r="C68" s="3">
        <f>SUM(C48:C67)</f>
        <v>4590</v>
      </c>
      <c r="D68" s="6">
        <f>C68/C70</f>
        <v>0.5233751425313569</v>
      </c>
      <c r="E68" s="3">
        <f>SUM(E48:E67)</f>
        <v>4269</v>
      </c>
      <c r="F68" s="6">
        <f>E68/E70</f>
        <v>0.4260053886837641</v>
      </c>
      <c r="G68" s="17">
        <f>C68/E68-1</f>
        <v>0.07519325368938867</v>
      </c>
      <c r="H68" s="17"/>
      <c r="I68" s="3">
        <f>SUM(I48:I67)</f>
        <v>3653</v>
      </c>
      <c r="J68" s="18">
        <f>C68/I68-1</f>
        <v>0.25650150561182583</v>
      </c>
      <c r="K68" s="19"/>
      <c r="N68" s="182" t="s">
        <v>46</v>
      </c>
      <c r="O68" s="183"/>
      <c r="P68" s="3">
        <f>SUM(P48:P67)</f>
        <v>54165</v>
      </c>
      <c r="Q68" s="6">
        <f>P68/P70</f>
        <v>0.512702799916703</v>
      </c>
      <c r="R68" s="3">
        <f>SUM(R48:R67)</f>
        <v>49535</v>
      </c>
      <c r="S68" s="6">
        <f>R68/R70</f>
        <v>0.4694860154110076</v>
      </c>
      <c r="T68" s="17">
        <f>P68/R68-1</f>
        <v>0.09346926415665702</v>
      </c>
      <c r="U68" s="106"/>
    </row>
    <row r="69" spans="1:21" ht="15">
      <c r="A69" s="182" t="s">
        <v>12</v>
      </c>
      <c r="B69" s="183"/>
      <c r="C69" s="26">
        <f>C70-SUM(C48:C67)</f>
        <v>4180</v>
      </c>
      <c r="D69" s="6">
        <f>C69/C70</f>
        <v>0.4766248574686431</v>
      </c>
      <c r="E69" s="26">
        <f>E70-SUM(E48:E67)</f>
        <v>5752</v>
      </c>
      <c r="F69" s="6">
        <f>E69/E70</f>
        <v>0.5739946113162359</v>
      </c>
      <c r="G69" s="17">
        <f>C69/E69-1</f>
        <v>-0.2732962447844228</v>
      </c>
      <c r="H69" s="17"/>
      <c r="I69" s="26">
        <f>I70-SUM(I48:I67)</f>
        <v>4375</v>
      </c>
      <c r="J69" s="18">
        <f>C69/I69-1</f>
        <v>-0.044571428571428595</v>
      </c>
      <c r="K69" s="19"/>
      <c r="N69" s="182" t="s">
        <v>12</v>
      </c>
      <c r="O69" s="183"/>
      <c r="P69" s="3">
        <f>P70-SUM(P48:P67)</f>
        <v>51481</v>
      </c>
      <c r="Q69" s="6">
        <f>P69/P70</f>
        <v>0.487297200083297</v>
      </c>
      <c r="R69" s="3">
        <f>R70-SUM(R48:R67)</f>
        <v>55974</v>
      </c>
      <c r="S69" s="6">
        <f>R69/R70</f>
        <v>0.5305139845889925</v>
      </c>
      <c r="T69" s="17">
        <f>P69/R69-1</f>
        <v>-0.08026941079787042</v>
      </c>
      <c r="U69" s="107"/>
    </row>
    <row r="70" spans="1:21" ht="15">
      <c r="A70" s="184" t="s">
        <v>35</v>
      </c>
      <c r="B70" s="185"/>
      <c r="C70" s="24">
        <v>8770</v>
      </c>
      <c r="D70" s="98">
        <v>1</v>
      </c>
      <c r="E70" s="24">
        <v>10021</v>
      </c>
      <c r="F70" s="98">
        <v>1</v>
      </c>
      <c r="G70" s="20">
        <v>-0.12483784053487679</v>
      </c>
      <c r="H70" s="20"/>
      <c r="I70" s="24">
        <v>8028</v>
      </c>
      <c r="J70" s="44">
        <v>0.09242650722471346</v>
      </c>
      <c r="K70" s="99"/>
      <c r="L70" s="14"/>
      <c r="N70" s="184" t="s">
        <v>35</v>
      </c>
      <c r="O70" s="185"/>
      <c r="P70" s="24">
        <v>105646</v>
      </c>
      <c r="Q70" s="98">
        <v>1</v>
      </c>
      <c r="R70" s="24">
        <v>105509</v>
      </c>
      <c r="S70" s="98">
        <v>1</v>
      </c>
      <c r="T70" s="108">
        <v>0.001298467429318828</v>
      </c>
      <c r="U70" s="99"/>
    </row>
    <row r="71" spans="1:14" ht="15">
      <c r="A71" t="s">
        <v>105</v>
      </c>
      <c r="N71" t="s">
        <v>105</v>
      </c>
    </row>
    <row r="72" spans="1:14" ht="15" customHeight="1">
      <c r="A72" s="9" t="s">
        <v>104</v>
      </c>
      <c r="N72" s="9" t="s">
        <v>104</v>
      </c>
    </row>
  </sheetData>
  <sheetProtection/>
  <mergeCells count="82">
    <mergeCell ref="N69:O69"/>
    <mergeCell ref="N70:O70"/>
    <mergeCell ref="U44:U45"/>
    <mergeCell ref="N45:N47"/>
    <mergeCell ref="O45:O47"/>
    <mergeCell ref="T46:T47"/>
    <mergeCell ref="U46:U47"/>
    <mergeCell ref="N68:O68"/>
    <mergeCell ref="N33:O33"/>
    <mergeCell ref="N39:U39"/>
    <mergeCell ref="N40:U40"/>
    <mergeCell ref="N42:N44"/>
    <mergeCell ref="O42:O44"/>
    <mergeCell ref="P42:U42"/>
    <mergeCell ref="P43:U43"/>
    <mergeCell ref="P44:Q45"/>
    <mergeCell ref="R44:S45"/>
    <mergeCell ref="T44:T45"/>
    <mergeCell ref="N8:N10"/>
    <mergeCell ref="O8:O10"/>
    <mergeCell ref="T9:T10"/>
    <mergeCell ref="U9:U10"/>
    <mergeCell ref="N31:O31"/>
    <mergeCell ref="N32:O32"/>
    <mergeCell ref="N2:U2"/>
    <mergeCell ref="N3:U3"/>
    <mergeCell ref="N5:N7"/>
    <mergeCell ref="O5:O7"/>
    <mergeCell ref="P5:U5"/>
    <mergeCell ref="P6:U6"/>
    <mergeCell ref="P7:Q8"/>
    <mergeCell ref="R7:S8"/>
    <mergeCell ref="T7:T8"/>
    <mergeCell ref="U7:U8"/>
    <mergeCell ref="C42:H42"/>
    <mergeCell ref="B42:B44"/>
    <mergeCell ref="A70:B70"/>
    <mergeCell ref="G44:G45"/>
    <mergeCell ref="H44:H45"/>
    <mergeCell ref="A42:A44"/>
    <mergeCell ref="A69:B69"/>
    <mergeCell ref="A68:B68"/>
    <mergeCell ref="C43:H43"/>
    <mergeCell ref="H46:H47"/>
    <mergeCell ref="K44:K45"/>
    <mergeCell ref="G46:G47"/>
    <mergeCell ref="J46:J47"/>
    <mergeCell ref="K46:K47"/>
    <mergeCell ref="C6:H6"/>
    <mergeCell ref="H9:H10"/>
    <mergeCell ref="A39:K39"/>
    <mergeCell ref="G9:G10"/>
    <mergeCell ref="A45:A47"/>
    <mergeCell ref="B45:B47"/>
    <mergeCell ref="J44:J45"/>
    <mergeCell ref="A31:B31"/>
    <mergeCell ref="A5:A7"/>
    <mergeCell ref="B5:B7"/>
    <mergeCell ref="C44:D45"/>
    <mergeCell ref="E44:F45"/>
    <mergeCell ref="I43:K43"/>
    <mergeCell ref="I42:K42"/>
    <mergeCell ref="I44:I45"/>
    <mergeCell ref="K9:K10"/>
    <mergeCell ref="A32:B32"/>
    <mergeCell ref="A33:B33"/>
    <mergeCell ref="A40:K40"/>
    <mergeCell ref="K7:K8"/>
    <mergeCell ref="C7:D8"/>
    <mergeCell ref="E7:F8"/>
    <mergeCell ref="H7:H8"/>
    <mergeCell ref="B8:B10"/>
    <mergeCell ref="I7:I8"/>
    <mergeCell ref="A8:A10"/>
    <mergeCell ref="J9:J10"/>
    <mergeCell ref="A2:K2"/>
    <mergeCell ref="A3:K3"/>
    <mergeCell ref="I5:K5"/>
    <mergeCell ref="I6:K6"/>
    <mergeCell ref="C5:H5"/>
    <mergeCell ref="G7:G8"/>
    <mergeCell ref="J7:J8"/>
  </mergeCells>
  <conditionalFormatting sqref="G31:H31 J31">
    <cfRule type="cellIs" priority="1042" dxfId="146" operator="lessThan">
      <formula>0</formula>
    </cfRule>
  </conditionalFormatting>
  <conditionalFormatting sqref="K31">
    <cfRule type="cellIs" priority="1041" dxfId="146" operator="lessThan">
      <formula>0</formula>
    </cfRule>
  </conditionalFormatting>
  <conditionalFormatting sqref="K32">
    <cfRule type="cellIs" priority="1043" dxfId="146" operator="lessThan">
      <formula>0</formula>
    </cfRule>
  </conditionalFormatting>
  <conditionalFormatting sqref="G32:H32 J32">
    <cfRule type="cellIs" priority="1044" dxfId="146" operator="lessThan">
      <formula>0</formula>
    </cfRule>
  </conditionalFormatting>
  <conditionalFormatting sqref="K68">
    <cfRule type="cellIs" priority="1037" dxfId="146" operator="lessThan">
      <formula>0</formula>
    </cfRule>
  </conditionalFormatting>
  <conditionalFormatting sqref="K69">
    <cfRule type="cellIs" priority="1039" dxfId="146" operator="lessThan">
      <formula>0</formula>
    </cfRule>
  </conditionalFormatting>
  <conditionalFormatting sqref="G69:H69 J69">
    <cfRule type="cellIs" priority="1040" dxfId="146" operator="lessThan">
      <formula>0</formula>
    </cfRule>
  </conditionalFormatting>
  <conditionalFormatting sqref="G68:H68 J68">
    <cfRule type="cellIs" priority="1038" dxfId="146" operator="lessThan">
      <formula>0</formula>
    </cfRule>
  </conditionalFormatting>
  <conditionalFormatting sqref="T68">
    <cfRule type="cellIs" priority="81" dxfId="146" operator="lessThan">
      <formula>0</formula>
    </cfRule>
  </conditionalFormatting>
  <conditionalFormatting sqref="U69">
    <cfRule type="cellIs" priority="83" dxfId="146" operator="lessThan">
      <formula>0</formula>
    </cfRule>
  </conditionalFormatting>
  <conditionalFormatting sqref="U68">
    <cfRule type="cellIs" priority="84" dxfId="146" operator="lessThan">
      <formula>0</formula>
    </cfRule>
    <cfRule type="cellIs" priority="85" dxfId="148" operator="equal">
      <formula>0</formula>
    </cfRule>
    <cfRule type="cellIs" priority="86" dxfId="149" operator="greaterThan">
      <formula>0</formula>
    </cfRule>
  </conditionalFormatting>
  <conditionalFormatting sqref="T69">
    <cfRule type="cellIs" priority="82" dxfId="146" operator="lessThan">
      <formula>0</formula>
    </cfRule>
  </conditionalFormatting>
  <conditionalFormatting sqref="U32">
    <cfRule type="cellIs" priority="41" dxfId="146" operator="lessThan">
      <formula>0</formula>
    </cfRule>
  </conditionalFormatting>
  <conditionalFormatting sqref="T32">
    <cfRule type="cellIs" priority="40" dxfId="146" operator="lessThan">
      <formula>0</formula>
    </cfRule>
  </conditionalFormatting>
  <conditionalFormatting sqref="T31">
    <cfRule type="cellIs" priority="39" dxfId="146" operator="lessThan">
      <formula>0</formula>
    </cfRule>
  </conditionalFormatting>
  <conditionalFormatting sqref="U31">
    <cfRule type="cellIs" priority="42" dxfId="146" operator="lessThan">
      <formula>0</formula>
    </cfRule>
    <cfRule type="cellIs" priority="43" dxfId="148" operator="equal">
      <formula>0</formula>
    </cfRule>
    <cfRule type="cellIs" priority="44" dxfId="149" operator="greaterThan">
      <formula>0</formula>
    </cfRule>
  </conditionalFormatting>
  <conditionalFormatting sqref="G11:G30 J11:J30">
    <cfRule type="cellIs" priority="32" dxfId="146" operator="lessThan">
      <formula>0</formula>
    </cfRule>
  </conditionalFormatting>
  <conditionalFormatting sqref="K11:K30">
    <cfRule type="cellIs" priority="29" dxfId="146" operator="lessThan">
      <formula>0</formula>
    </cfRule>
    <cfRule type="cellIs" priority="30" dxfId="148" operator="equal">
      <formula>0</formula>
    </cfRule>
    <cfRule type="cellIs" priority="31" dxfId="149" operator="greaterThan">
      <formula>0</formula>
    </cfRule>
  </conditionalFormatting>
  <conditionalFormatting sqref="H11:H30">
    <cfRule type="cellIs" priority="26" dxfId="146" operator="lessThan">
      <formula>0</formula>
    </cfRule>
    <cfRule type="cellIs" priority="27" dxfId="148" operator="equal">
      <formula>0</formula>
    </cfRule>
    <cfRule type="cellIs" priority="28" dxfId="149" operator="greaterThan">
      <formula>0</formula>
    </cfRule>
  </conditionalFormatting>
  <conditionalFormatting sqref="G33 J33">
    <cfRule type="cellIs" priority="25" dxfId="146" operator="lessThan">
      <formula>0</formula>
    </cfRule>
  </conditionalFormatting>
  <conditionalFormatting sqref="K33">
    <cfRule type="cellIs" priority="24" dxfId="146" operator="lessThan">
      <formula>0</formula>
    </cfRule>
  </conditionalFormatting>
  <conditionalFormatting sqref="H33">
    <cfRule type="cellIs" priority="23" dxfId="146" operator="lessThan">
      <formula>0</formula>
    </cfRule>
  </conditionalFormatting>
  <conditionalFormatting sqref="T11:T30">
    <cfRule type="cellIs" priority="22" dxfId="146" operator="lessThan">
      <formula>0</formula>
    </cfRule>
  </conditionalFormatting>
  <conditionalFormatting sqref="U11:U30">
    <cfRule type="cellIs" priority="19" dxfId="146" operator="lessThan">
      <formula>0</formula>
    </cfRule>
    <cfRule type="cellIs" priority="20" dxfId="148" operator="equal">
      <formula>0</formula>
    </cfRule>
    <cfRule type="cellIs" priority="21" dxfId="149" operator="greaterThan">
      <formula>0</formula>
    </cfRule>
  </conditionalFormatting>
  <conditionalFormatting sqref="T33">
    <cfRule type="cellIs" priority="18" dxfId="146" operator="lessThan">
      <formula>0</formula>
    </cfRule>
  </conditionalFormatting>
  <conditionalFormatting sqref="U33">
    <cfRule type="cellIs" priority="17" dxfId="146" operator="lessThan">
      <formula>0</formula>
    </cfRule>
  </conditionalFormatting>
  <conditionalFormatting sqref="G48:G67 J48:J67">
    <cfRule type="cellIs" priority="16" dxfId="146" operator="lessThan">
      <formula>0</formula>
    </cfRule>
  </conditionalFormatting>
  <conditionalFormatting sqref="K48:K67">
    <cfRule type="cellIs" priority="13" dxfId="146" operator="lessThan">
      <formula>0</formula>
    </cfRule>
    <cfRule type="cellIs" priority="14" dxfId="148" operator="equal">
      <formula>0</formula>
    </cfRule>
    <cfRule type="cellIs" priority="15" dxfId="149" operator="greaterThan">
      <formula>0</formula>
    </cfRule>
  </conditionalFormatting>
  <conditionalFormatting sqref="H48:H67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G70 J70">
    <cfRule type="cellIs" priority="9" dxfId="146" operator="lessThan">
      <formula>0</formula>
    </cfRule>
  </conditionalFormatting>
  <conditionalFormatting sqref="K70">
    <cfRule type="cellIs" priority="8" dxfId="146" operator="lessThan">
      <formula>0</formula>
    </cfRule>
  </conditionalFormatting>
  <conditionalFormatting sqref="H70">
    <cfRule type="cellIs" priority="7" dxfId="146" operator="lessThan">
      <formula>0</formula>
    </cfRule>
  </conditionalFormatting>
  <conditionalFormatting sqref="T48:T67">
    <cfRule type="cellIs" priority="6" dxfId="146" operator="lessThan">
      <formula>0</formula>
    </cfRule>
  </conditionalFormatting>
  <conditionalFormatting sqref="U48:U67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T70">
    <cfRule type="cellIs" priority="2" dxfId="146" operator="lessThan">
      <formula>0</formula>
    </cfRule>
  </conditionalFormatting>
  <conditionalFormatting sqref="U70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3"/>
  <sheetViews>
    <sheetView showGridLines="0" zoomScalePageLayoutView="0" workbookViewId="0" topLeftCell="F34">
      <selection activeCell="P43" sqref="P43:U48"/>
    </sheetView>
  </sheetViews>
  <sheetFormatPr defaultColWidth="9.140625" defaultRowHeight="15"/>
  <cols>
    <col min="1" max="1" width="8.140625" style="0" customWidth="1"/>
    <col min="2" max="2" width="23.28125" style="0" customWidth="1"/>
    <col min="3" max="11" width="10.421875" style="0" customWidth="1"/>
    <col min="12" max="13" width="1.421875" style="0" customWidth="1"/>
    <col min="15" max="15" width="16.7109375" style="0" bestFit="1" customWidth="1"/>
    <col min="16" max="21" width="10.421875" style="0" customWidth="1"/>
  </cols>
  <sheetData>
    <row r="1" spans="1:21" ht="15">
      <c r="A1" t="s">
        <v>3</v>
      </c>
      <c r="C1" s="48"/>
      <c r="K1" s="49"/>
      <c r="O1" s="48"/>
      <c r="U1" s="49">
        <v>44532</v>
      </c>
    </row>
    <row r="2" spans="1:21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2" t="s">
        <v>95</v>
      </c>
      <c r="O2" s="212"/>
      <c r="P2" s="212"/>
      <c r="Q2" s="212"/>
      <c r="R2" s="212"/>
      <c r="S2" s="212"/>
      <c r="T2" s="212"/>
      <c r="U2" s="212"/>
    </row>
    <row r="3" spans="1:21" ht="14.25" customHeight="1">
      <c r="A3" s="165" t="s">
        <v>170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4"/>
      <c r="M3" s="21"/>
      <c r="N3" s="212"/>
      <c r="O3" s="212"/>
      <c r="P3" s="212"/>
      <c r="Q3" s="212"/>
      <c r="R3" s="212"/>
      <c r="S3" s="212"/>
      <c r="T3" s="212"/>
      <c r="U3" s="212"/>
    </row>
    <row r="4" spans="1:21" ht="14.25" customHeight="1">
      <c r="A4" s="166" t="s">
        <v>171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4"/>
      <c r="M4" s="21"/>
      <c r="N4" s="166" t="s">
        <v>96</v>
      </c>
      <c r="O4" s="166"/>
      <c r="P4" s="166"/>
      <c r="Q4" s="166"/>
      <c r="R4" s="166"/>
      <c r="S4" s="166"/>
      <c r="T4" s="166"/>
      <c r="U4" s="166"/>
    </row>
    <row r="5" spans="1:21" ht="14.25" customHeight="1">
      <c r="A5" s="15"/>
      <c r="B5" s="15"/>
      <c r="C5" s="15"/>
      <c r="D5" s="15"/>
      <c r="E5" s="15"/>
      <c r="F5" s="15"/>
      <c r="G5" s="15"/>
      <c r="H5" s="15"/>
      <c r="I5" s="15"/>
      <c r="J5" s="76"/>
      <c r="K5" s="77" t="s">
        <v>4</v>
      </c>
      <c r="L5" s="14"/>
      <c r="M5" s="14"/>
      <c r="N5" s="15"/>
      <c r="O5" s="15"/>
      <c r="P5" s="15"/>
      <c r="Q5" s="15"/>
      <c r="R5" s="15"/>
      <c r="S5" s="15"/>
      <c r="T5" s="76"/>
      <c r="U5" s="77" t="s">
        <v>4</v>
      </c>
    </row>
    <row r="6" spans="1:21" ht="14.25" customHeight="1">
      <c r="A6" s="167" t="s">
        <v>0</v>
      </c>
      <c r="B6" s="167" t="s">
        <v>1</v>
      </c>
      <c r="C6" s="146" t="s">
        <v>152</v>
      </c>
      <c r="D6" s="147"/>
      <c r="E6" s="147"/>
      <c r="F6" s="147"/>
      <c r="G6" s="147"/>
      <c r="H6" s="148"/>
      <c r="I6" s="146" t="s">
        <v>137</v>
      </c>
      <c r="J6" s="147"/>
      <c r="K6" s="148"/>
      <c r="L6" s="14"/>
      <c r="M6" s="14"/>
      <c r="N6" s="167" t="s">
        <v>0</v>
      </c>
      <c r="O6" s="167" t="s">
        <v>1</v>
      </c>
      <c r="P6" s="146" t="s">
        <v>153</v>
      </c>
      <c r="Q6" s="147"/>
      <c r="R6" s="147"/>
      <c r="S6" s="147"/>
      <c r="T6" s="147"/>
      <c r="U6" s="148"/>
    </row>
    <row r="7" spans="1:21" ht="14.25" customHeight="1">
      <c r="A7" s="168"/>
      <c r="B7" s="168"/>
      <c r="C7" s="205" t="s">
        <v>154</v>
      </c>
      <c r="D7" s="206"/>
      <c r="E7" s="206"/>
      <c r="F7" s="206"/>
      <c r="G7" s="206"/>
      <c r="H7" s="207"/>
      <c r="I7" s="143" t="s">
        <v>138</v>
      </c>
      <c r="J7" s="144"/>
      <c r="K7" s="145"/>
      <c r="L7" s="14"/>
      <c r="M7" s="14"/>
      <c r="N7" s="168"/>
      <c r="O7" s="168"/>
      <c r="P7" s="143" t="s">
        <v>155</v>
      </c>
      <c r="Q7" s="144"/>
      <c r="R7" s="144"/>
      <c r="S7" s="144"/>
      <c r="T7" s="144"/>
      <c r="U7" s="145"/>
    </row>
    <row r="8" spans="1:21" ht="14.25" customHeight="1">
      <c r="A8" s="168"/>
      <c r="B8" s="168"/>
      <c r="C8" s="155">
        <v>2021</v>
      </c>
      <c r="D8" s="156"/>
      <c r="E8" s="159">
        <v>2020</v>
      </c>
      <c r="F8" s="156"/>
      <c r="G8" s="176" t="s">
        <v>5</v>
      </c>
      <c r="H8" s="149" t="s">
        <v>52</v>
      </c>
      <c r="I8" s="186">
        <v>2021</v>
      </c>
      <c r="J8" s="150" t="s">
        <v>156</v>
      </c>
      <c r="K8" s="149" t="s">
        <v>160</v>
      </c>
      <c r="L8" s="14"/>
      <c r="M8" s="14"/>
      <c r="N8" s="168"/>
      <c r="O8" s="168"/>
      <c r="P8" s="180">
        <v>2021</v>
      </c>
      <c r="Q8" s="208"/>
      <c r="R8" s="209">
        <v>2020</v>
      </c>
      <c r="S8" s="208"/>
      <c r="T8" s="177" t="s">
        <v>5</v>
      </c>
      <c r="U8" s="189" t="s">
        <v>81</v>
      </c>
    </row>
    <row r="9" spans="1:21" ht="14.25" customHeight="1">
      <c r="A9" s="161" t="s">
        <v>6</v>
      </c>
      <c r="B9" s="161" t="s">
        <v>7</v>
      </c>
      <c r="C9" s="157"/>
      <c r="D9" s="158"/>
      <c r="E9" s="160"/>
      <c r="F9" s="158"/>
      <c r="G9" s="177"/>
      <c r="H9" s="150"/>
      <c r="I9" s="186"/>
      <c r="J9" s="150"/>
      <c r="K9" s="150"/>
      <c r="L9" s="14"/>
      <c r="M9" s="14"/>
      <c r="N9" s="161" t="s">
        <v>6</v>
      </c>
      <c r="O9" s="161" t="s">
        <v>7</v>
      </c>
      <c r="P9" s="157"/>
      <c r="Q9" s="158"/>
      <c r="R9" s="160"/>
      <c r="S9" s="158"/>
      <c r="T9" s="177"/>
      <c r="U9" s="190"/>
    </row>
    <row r="10" spans="1:21" ht="14.25" customHeight="1">
      <c r="A10" s="161"/>
      <c r="B10" s="161"/>
      <c r="C10" s="136" t="s">
        <v>8</v>
      </c>
      <c r="D10" s="78" t="s">
        <v>2</v>
      </c>
      <c r="E10" s="136" t="s">
        <v>8</v>
      </c>
      <c r="F10" s="78" t="s">
        <v>2</v>
      </c>
      <c r="G10" s="163" t="s">
        <v>9</v>
      </c>
      <c r="H10" s="163" t="s">
        <v>53</v>
      </c>
      <c r="I10" s="79" t="s">
        <v>8</v>
      </c>
      <c r="J10" s="151" t="s">
        <v>157</v>
      </c>
      <c r="K10" s="151" t="s">
        <v>161</v>
      </c>
      <c r="L10" s="14"/>
      <c r="M10" s="14"/>
      <c r="N10" s="161"/>
      <c r="O10" s="161"/>
      <c r="P10" s="136" t="s">
        <v>8</v>
      </c>
      <c r="Q10" s="78" t="s">
        <v>2</v>
      </c>
      <c r="R10" s="136" t="s">
        <v>8</v>
      </c>
      <c r="S10" s="78" t="s">
        <v>2</v>
      </c>
      <c r="T10" s="163" t="s">
        <v>9</v>
      </c>
      <c r="U10" s="187" t="s">
        <v>82</v>
      </c>
    </row>
    <row r="11" spans="1:21" ht="14.25" customHeight="1">
      <c r="A11" s="162"/>
      <c r="B11" s="162"/>
      <c r="C11" s="135" t="s">
        <v>10</v>
      </c>
      <c r="D11" s="41" t="s">
        <v>11</v>
      </c>
      <c r="E11" s="135" t="s">
        <v>10</v>
      </c>
      <c r="F11" s="41" t="s">
        <v>11</v>
      </c>
      <c r="G11" s="164"/>
      <c r="H11" s="164"/>
      <c r="I11" s="135" t="s">
        <v>10</v>
      </c>
      <c r="J11" s="152"/>
      <c r="K11" s="152"/>
      <c r="L11" s="14"/>
      <c r="M11" s="14"/>
      <c r="N11" s="162"/>
      <c r="O11" s="162"/>
      <c r="P11" s="135" t="s">
        <v>10</v>
      </c>
      <c r="Q11" s="41" t="s">
        <v>11</v>
      </c>
      <c r="R11" s="135" t="s">
        <v>10</v>
      </c>
      <c r="S11" s="41" t="s">
        <v>11</v>
      </c>
      <c r="T11" s="171"/>
      <c r="U11" s="188"/>
    </row>
    <row r="12" spans="1:21" ht="14.25" customHeight="1">
      <c r="A12" s="50">
        <v>1</v>
      </c>
      <c r="B12" s="80" t="s">
        <v>20</v>
      </c>
      <c r="C12" s="52">
        <v>4124</v>
      </c>
      <c r="D12" s="54">
        <v>0.17791199309749783</v>
      </c>
      <c r="E12" s="52">
        <v>4298</v>
      </c>
      <c r="F12" s="54">
        <v>0.13578062804068997</v>
      </c>
      <c r="G12" s="100">
        <v>-0.04048394602140526</v>
      </c>
      <c r="H12" s="82">
        <v>0</v>
      </c>
      <c r="I12" s="52">
        <v>3719</v>
      </c>
      <c r="J12" s="53">
        <v>0.10890024200053783</v>
      </c>
      <c r="K12" s="84">
        <v>0</v>
      </c>
      <c r="L12" s="14"/>
      <c r="M12" s="14"/>
      <c r="N12" s="50">
        <v>1</v>
      </c>
      <c r="O12" s="80" t="s">
        <v>20</v>
      </c>
      <c r="P12" s="52">
        <v>48374</v>
      </c>
      <c r="Q12" s="54">
        <v>0.15868756519856447</v>
      </c>
      <c r="R12" s="52">
        <v>35131</v>
      </c>
      <c r="S12" s="54">
        <v>0.12947654341007847</v>
      </c>
      <c r="T12" s="109">
        <v>0.3769605191995673</v>
      </c>
      <c r="U12" s="84">
        <v>1</v>
      </c>
    </row>
    <row r="13" spans="1:21" ht="14.25" customHeight="1">
      <c r="A13" s="85">
        <v>2</v>
      </c>
      <c r="B13" s="86" t="s">
        <v>18</v>
      </c>
      <c r="C13" s="60">
        <v>1919</v>
      </c>
      <c r="D13" s="62">
        <v>0.08278688524590164</v>
      </c>
      <c r="E13" s="60">
        <v>3876</v>
      </c>
      <c r="F13" s="62">
        <v>0.12244897959183673</v>
      </c>
      <c r="G13" s="101">
        <v>-0.5049019607843137</v>
      </c>
      <c r="H13" s="88">
        <v>0</v>
      </c>
      <c r="I13" s="60">
        <v>1656</v>
      </c>
      <c r="J13" s="61">
        <v>0.15881642512077287</v>
      </c>
      <c r="K13" s="90">
        <v>2</v>
      </c>
      <c r="L13" s="14"/>
      <c r="M13" s="14"/>
      <c r="N13" s="85">
        <v>2</v>
      </c>
      <c r="O13" s="86" t="s">
        <v>18</v>
      </c>
      <c r="P13" s="60">
        <v>33261</v>
      </c>
      <c r="Q13" s="62">
        <v>0.10911041274381802</v>
      </c>
      <c r="R13" s="60">
        <v>38498</v>
      </c>
      <c r="S13" s="62">
        <v>0.14188574103217103</v>
      </c>
      <c r="T13" s="110">
        <v>-0.13603304067743782</v>
      </c>
      <c r="U13" s="90">
        <v>-1</v>
      </c>
    </row>
    <row r="14" spans="1:21" ht="14.25" customHeight="1">
      <c r="A14" s="58">
        <v>3</v>
      </c>
      <c r="B14" s="86" t="s">
        <v>17</v>
      </c>
      <c r="C14" s="60">
        <v>1819</v>
      </c>
      <c r="D14" s="62">
        <v>0.07847282139775669</v>
      </c>
      <c r="E14" s="60">
        <v>1552</v>
      </c>
      <c r="F14" s="62">
        <v>0.04903013837113793</v>
      </c>
      <c r="G14" s="101">
        <v>0.17203608247422686</v>
      </c>
      <c r="H14" s="88">
        <v>3</v>
      </c>
      <c r="I14" s="60">
        <v>1799</v>
      </c>
      <c r="J14" s="61">
        <v>0.011117287381878782</v>
      </c>
      <c r="K14" s="90">
        <v>-1</v>
      </c>
      <c r="L14" s="14"/>
      <c r="M14" s="14"/>
      <c r="N14" s="58">
        <v>3</v>
      </c>
      <c r="O14" s="86" t="s">
        <v>19</v>
      </c>
      <c r="P14" s="60">
        <v>23119</v>
      </c>
      <c r="Q14" s="62">
        <v>0.07584028237949338</v>
      </c>
      <c r="R14" s="60">
        <v>24845</v>
      </c>
      <c r="S14" s="62">
        <v>0.09156712649863083</v>
      </c>
      <c r="T14" s="110">
        <v>-0.06947071845441743</v>
      </c>
      <c r="U14" s="90">
        <v>0</v>
      </c>
    </row>
    <row r="15" spans="1:21" ht="14.25" customHeight="1">
      <c r="A15" s="58">
        <v>4</v>
      </c>
      <c r="B15" s="86" t="s">
        <v>24</v>
      </c>
      <c r="C15" s="60">
        <v>1553</v>
      </c>
      <c r="D15" s="62">
        <v>0.06699741156169112</v>
      </c>
      <c r="E15" s="60">
        <v>924</v>
      </c>
      <c r="F15" s="62">
        <v>0.0291906236178682</v>
      </c>
      <c r="G15" s="101">
        <v>0.6807359307359306</v>
      </c>
      <c r="H15" s="88">
        <v>10</v>
      </c>
      <c r="I15" s="60">
        <v>1276</v>
      </c>
      <c r="J15" s="61">
        <v>0.2170846394984327</v>
      </c>
      <c r="K15" s="90">
        <v>4</v>
      </c>
      <c r="L15" s="14"/>
      <c r="M15" s="14"/>
      <c r="N15" s="58">
        <v>4</v>
      </c>
      <c r="O15" s="86" t="s">
        <v>17</v>
      </c>
      <c r="P15" s="60">
        <v>20749</v>
      </c>
      <c r="Q15" s="62">
        <v>0.06806566110524279</v>
      </c>
      <c r="R15" s="60">
        <v>14605</v>
      </c>
      <c r="S15" s="62">
        <v>0.05382724421463084</v>
      </c>
      <c r="T15" s="110">
        <v>0.4206778500513524</v>
      </c>
      <c r="U15" s="90">
        <v>1</v>
      </c>
    </row>
    <row r="16" spans="1:21" ht="14.25" customHeight="1">
      <c r="A16" s="66">
        <v>5</v>
      </c>
      <c r="B16" s="91" t="s">
        <v>19</v>
      </c>
      <c r="C16" s="68">
        <v>1435</v>
      </c>
      <c r="D16" s="70">
        <v>0.06190681622088007</v>
      </c>
      <c r="E16" s="68">
        <v>2613</v>
      </c>
      <c r="F16" s="70">
        <v>0.08254880899728312</v>
      </c>
      <c r="G16" s="102">
        <v>-0.4508228090317643</v>
      </c>
      <c r="H16" s="93">
        <v>-2</v>
      </c>
      <c r="I16" s="68">
        <v>1287</v>
      </c>
      <c r="J16" s="69">
        <v>0.11499611499611495</v>
      </c>
      <c r="K16" s="95">
        <v>2</v>
      </c>
      <c r="L16" s="14"/>
      <c r="M16" s="14"/>
      <c r="N16" s="66">
        <v>5</v>
      </c>
      <c r="O16" s="91" t="s">
        <v>23</v>
      </c>
      <c r="P16" s="68">
        <v>17874</v>
      </c>
      <c r="Q16" s="70">
        <v>0.058634422217702514</v>
      </c>
      <c r="R16" s="68">
        <v>12674</v>
      </c>
      <c r="S16" s="70">
        <v>0.04671047539720857</v>
      </c>
      <c r="T16" s="111">
        <v>0.4102887801798958</v>
      </c>
      <c r="U16" s="95">
        <v>3</v>
      </c>
    </row>
    <row r="17" spans="1:21" ht="14.25" customHeight="1">
      <c r="A17" s="50">
        <v>6</v>
      </c>
      <c r="B17" s="80" t="s">
        <v>32</v>
      </c>
      <c r="C17" s="52">
        <v>1429</v>
      </c>
      <c r="D17" s="54">
        <v>0.061647972389991375</v>
      </c>
      <c r="E17" s="52">
        <v>1509</v>
      </c>
      <c r="F17" s="54">
        <v>0.047671700259050986</v>
      </c>
      <c r="G17" s="100">
        <v>-0.0530152418820411</v>
      </c>
      <c r="H17" s="82">
        <v>1</v>
      </c>
      <c r="I17" s="52">
        <v>1392</v>
      </c>
      <c r="J17" s="53">
        <v>0.026580459770114917</v>
      </c>
      <c r="K17" s="84">
        <v>-1</v>
      </c>
      <c r="L17" s="14"/>
      <c r="M17" s="14"/>
      <c r="N17" s="50">
        <v>6</v>
      </c>
      <c r="O17" s="80" t="s">
        <v>32</v>
      </c>
      <c r="P17" s="52">
        <v>16162</v>
      </c>
      <c r="Q17" s="54">
        <v>0.053018324487104626</v>
      </c>
      <c r="R17" s="52">
        <v>15822</v>
      </c>
      <c r="S17" s="54">
        <v>0.058312540771235134</v>
      </c>
      <c r="T17" s="109">
        <v>0.021489065857666523</v>
      </c>
      <c r="U17" s="84">
        <v>-2</v>
      </c>
    </row>
    <row r="18" spans="1:21" ht="14.25" customHeight="1">
      <c r="A18" s="58">
        <v>7</v>
      </c>
      <c r="B18" s="86" t="s">
        <v>22</v>
      </c>
      <c r="C18" s="60">
        <v>1329</v>
      </c>
      <c r="D18" s="62">
        <v>0.05733390854184642</v>
      </c>
      <c r="E18" s="60">
        <v>1771</v>
      </c>
      <c r="F18" s="62">
        <v>0.055948695267580714</v>
      </c>
      <c r="G18" s="101">
        <v>-0.24957651044607565</v>
      </c>
      <c r="H18" s="88">
        <v>-3</v>
      </c>
      <c r="I18" s="60">
        <v>1376</v>
      </c>
      <c r="J18" s="61">
        <v>-0.03415697674418605</v>
      </c>
      <c r="K18" s="90">
        <v>-1</v>
      </c>
      <c r="L18" s="14"/>
      <c r="M18" s="14"/>
      <c r="N18" s="58">
        <v>7</v>
      </c>
      <c r="O18" s="86" t="s">
        <v>24</v>
      </c>
      <c r="P18" s="60">
        <v>15821</v>
      </c>
      <c r="Q18" s="62">
        <v>0.051899697544269416</v>
      </c>
      <c r="R18" s="60">
        <v>8054</v>
      </c>
      <c r="S18" s="62">
        <v>0.02968330194485702</v>
      </c>
      <c r="T18" s="110">
        <v>0.9643655326545815</v>
      </c>
      <c r="U18" s="90">
        <v>7</v>
      </c>
    </row>
    <row r="19" spans="1:21" ht="14.25" customHeight="1">
      <c r="A19" s="58">
        <v>8</v>
      </c>
      <c r="B19" s="86" t="s">
        <v>23</v>
      </c>
      <c r="C19" s="60">
        <v>1195</v>
      </c>
      <c r="D19" s="62">
        <v>0.05155306298533218</v>
      </c>
      <c r="E19" s="60">
        <v>1381</v>
      </c>
      <c r="F19" s="62">
        <v>0.04362797750679219</v>
      </c>
      <c r="G19" s="101">
        <v>-0.13468501086169438</v>
      </c>
      <c r="H19" s="88">
        <v>4</v>
      </c>
      <c r="I19" s="60">
        <v>1794</v>
      </c>
      <c r="J19" s="61">
        <v>-0.33389074693422516</v>
      </c>
      <c r="K19" s="90">
        <v>-5</v>
      </c>
      <c r="L19" s="14"/>
      <c r="M19" s="14"/>
      <c r="N19" s="58">
        <v>8</v>
      </c>
      <c r="O19" s="86" t="s">
        <v>33</v>
      </c>
      <c r="P19" s="60">
        <v>15430</v>
      </c>
      <c r="Q19" s="62">
        <v>0.05061704905556394</v>
      </c>
      <c r="R19" s="60">
        <v>12299</v>
      </c>
      <c r="S19" s="62">
        <v>0.045328399629972246</v>
      </c>
      <c r="T19" s="110">
        <v>0.2545735425644362</v>
      </c>
      <c r="U19" s="90">
        <v>1</v>
      </c>
    </row>
    <row r="20" spans="1:21" ht="14.25" customHeight="1">
      <c r="A20" s="58">
        <v>9</v>
      </c>
      <c r="B20" s="86" t="s">
        <v>21</v>
      </c>
      <c r="C20" s="60">
        <v>1029</v>
      </c>
      <c r="D20" s="62">
        <v>0.04439171699741156</v>
      </c>
      <c r="E20" s="60">
        <v>1493</v>
      </c>
      <c r="F20" s="62">
        <v>0.04716623491501864</v>
      </c>
      <c r="G20" s="101">
        <v>-0.3107836570663094</v>
      </c>
      <c r="H20" s="88">
        <v>-1</v>
      </c>
      <c r="I20" s="60">
        <v>1205</v>
      </c>
      <c r="J20" s="61">
        <v>-0.1460580912863071</v>
      </c>
      <c r="K20" s="90">
        <v>0</v>
      </c>
      <c r="L20" s="14"/>
      <c r="M20" s="14"/>
      <c r="N20" s="58">
        <v>9</v>
      </c>
      <c r="O20" s="86" t="s">
        <v>22</v>
      </c>
      <c r="P20" s="60">
        <v>14270</v>
      </c>
      <c r="Q20" s="62">
        <v>0.04681174919137378</v>
      </c>
      <c r="R20" s="60">
        <v>14023</v>
      </c>
      <c r="S20" s="62">
        <v>0.05168226262388006</v>
      </c>
      <c r="T20" s="110">
        <v>0.017613919988590077</v>
      </c>
      <c r="U20" s="90">
        <v>-3</v>
      </c>
    </row>
    <row r="21" spans="1:21" ht="14.25" customHeight="1">
      <c r="A21" s="66">
        <v>10</v>
      </c>
      <c r="B21" s="91" t="s">
        <v>33</v>
      </c>
      <c r="C21" s="68">
        <v>954</v>
      </c>
      <c r="D21" s="70">
        <v>0.04115616911130285</v>
      </c>
      <c r="E21" s="68">
        <v>1471</v>
      </c>
      <c r="F21" s="70">
        <v>0.046471220066974156</v>
      </c>
      <c r="G21" s="102">
        <v>-0.3514615907545887</v>
      </c>
      <c r="H21" s="93">
        <v>-1</v>
      </c>
      <c r="I21" s="68">
        <v>789</v>
      </c>
      <c r="J21" s="69">
        <v>0.209125475285171</v>
      </c>
      <c r="K21" s="95">
        <v>1</v>
      </c>
      <c r="L21" s="14"/>
      <c r="M21" s="14"/>
      <c r="N21" s="66">
        <v>10</v>
      </c>
      <c r="O21" s="91" t="s">
        <v>21</v>
      </c>
      <c r="P21" s="68">
        <v>11942</v>
      </c>
      <c r="Q21" s="70">
        <v>0.039174906015654216</v>
      </c>
      <c r="R21" s="68">
        <v>10611</v>
      </c>
      <c r="S21" s="70">
        <v>0.03910721590971913</v>
      </c>
      <c r="T21" s="111">
        <v>0.12543586843841292</v>
      </c>
      <c r="U21" s="95">
        <v>0</v>
      </c>
    </row>
    <row r="22" spans="1:21" ht="14.25" customHeight="1">
      <c r="A22" s="50">
        <v>11</v>
      </c>
      <c r="B22" s="80" t="s">
        <v>25</v>
      </c>
      <c r="C22" s="52">
        <v>943</v>
      </c>
      <c r="D22" s="54">
        <v>0.0406816220880069</v>
      </c>
      <c r="E22" s="52">
        <v>1761</v>
      </c>
      <c r="F22" s="54">
        <v>0.0556327794275605</v>
      </c>
      <c r="G22" s="100">
        <v>-0.4645088018171494</v>
      </c>
      <c r="H22" s="82">
        <v>-6</v>
      </c>
      <c r="I22" s="52">
        <v>1131</v>
      </c>
      <c r="J22" s="53">
        <v>-0.16622458001768348</v>
      </c>
      <c r="K22" s="84">
        <v>-1</v>
      </c>
      <c r="L22" s="14"/>
      <c r="M22" s="14"/>
      <c r="N22" s="50">
        <v>11</v>
      </c>
      <c r="O22" s="80" t="s">
        <v>25</v>
      </c>
      <c r="P22" s="52">
        <v>11453</v>
      </c>
      <c r="Q22" s="54">
        <v>0.03757077529704302</v>
      </c>
      <c r="R22" s="52">
        <v>13804</v>
      </c>
      <c r="S22" s="54">
        <v>0.050875130375814044</v>
      </c>
      <c r="T22" s="109">
        <v>-0.17031295276731384</v>
      </c>
      <c r="U22" s="84">
        <v>-4</v>
      </c>
    </row>
    <row r="23" spans="1:21" ht="14.25" customHeight="1">
      <c r="A23" s="58">
        <v>12</v>
      </c>
      <c r="B23" s="86" t="s">
        <v>28</v>
      </c>
      <c r="C23" s="60">
        <v>796</v>
      </c>
      <c r="D23" s="62">
        <v>0.03433994823123382</v>
      </c>
      <c r="E23" s="60">
        <v>1439</v>
      </c>
      <c r="F23" s="62">
        <v>0.04546028937890946</v>
      </c>
      <c r="G23" s="101">
        <v>-0.44683808200138986</v>
      </c>
      <c r="H23" s="88">
        <v>-2</v>
      </c>
      <c r="I23" s="60">
        <v>459</v>
      </c>
      <c r="J23" s="61">
        <v>0.7342047930283224</v>
      </c>
      <c r="K23" s="90">
        <v>3</v>
      </c>
      <c r="L23" s="14"/>
      <c r="M23" s="14"/>
      <c r="N23" s="58">
        <v>12</v>
      </c>
      <c r="O23" s="86" t="s">
        <v>34</v>
      </c>
      <c r="P23" s="60">
        <v>9104</v>
      </c>
      <c r="Q23" s="62">
        <v>0.029865043072057947</v>
      </c>
      <c r="R23" s="60">
        <v>8751</v>
      </c>
      <c r="S23" s="62">
        <v>0.03225212010422694</v>
      </c>
      <c r="T23" s="110">
        <v>0.040338247057479126</v>
      </c>
      <c r="U23" s="90">
        <v>1</v>
      </c>
    </row>
    <row r="24" spans="1:21" ht="14.25" customHeight="1">
      <c r="A24" s="58">
        <v>13</v>
      </c>
      <c r="B24" s="86" t="s">
        <v>34</v>
      </c>
      <c r="C24" s="60">
        <v>636</v>
      </c>
      <c r="D24" s="62">
        <v>0.0274374460742019</v>
      </c>
      <c r="E24" s="60">
        <v>829</v>
      </c>
      <c r="F24" s="62">
        <v>0.026189423137676124</v>
      </c>
      <c r="G24" s="101">
        <v>-0.232810615199035</v>
      </c>
      <c r="H24" s="88">
        <v>2</v>
      </c>
      <c r="I24" s="60">
        <v>686</v>
      </c>
      <c r="J24" s="61">
        <v>-0.07288629737609331</v>
      </c>
      <c r="K24" s="90">
        <v>-1</v>
      </c>
      <c r="L24" s="14"/>
      <c r="M24" s="14"/>
      <c r="N24" s="58">
        <v>13</v>
      </c>
      <c r="O24" s="86" t="s">
        <v>30</v>
      </c>
      <c r="P24" s="60">
        <v>8651</v>
      </c>
      <c r="Q24" s="62">
        <v>0.02837900786647334</v>
      </c>
      <c r="R24" s="60">
        <v>10241</v>
      </c>
      <c r="S24" s="62">
        <v>0.037743567819379285</v>
      </c>
      <c r="T24" s="110">
        <v>-0.1552582755590275</v>
      </c>
      <c r="U24" s="90">
        <v>-2</v>
      </c>
    </row>
    <row r="25" spans="1:21" ht="14.25" customHeight="1">
      <c r="A25" s="58">
        <v>14</v>
      </c>
      <c r="B25" s="86" t="s">
        <v>30</v>
      </c>
      <c r="C25" s="60">
        <v>522</v>
      </c>
      <c r="D25" s="62">
        <v>0.02251941328731665</v>
      </c>
      <c r="E25" s="60">
        <v>1437</v>
      </c>
      <c r="F25" s="62">
        <v>0.04539710621090542</v>
      </c>
      <c r="G25" s="101">
        <v>-0.6367432150313153</v>
      </c>
      <c r="H25" s="88">
        <v>-3</v>
      </c>
      <c r="I25" s="60">
        <v>390</v>
      </c>
      <c r="J25" s="61">
        <v>0.33846153846153837</v>
      </c>
      <c r="K25" s="90">
        <v>6</v>
      </c>
      <c r="L25" s="14"/>
      <c r="M25" s="14"/>
      <c r="N25" s="58">
        <v>14</v>
      </c>
      <c r="O25" s="86" t="s">
        <v>28</v>
      </c>
      <c r="P25" s="60">
        <v>8299</v>
      </c>
      <c r="Q25" s="62">
        <v>0.02722429618354667</v>
      </c>
      <c r="R25" s="60">
        <v>8824</v>
      </c>
      <c r="S25" s="62">
        <v>0.03252116418691561</v>
      </c>
      <c r="T25" s="110">
        <v>-0.05949682683590207</v>
      </c>
      <c r="U25" s="90">
        <v>-2</v>
      </c>
    </row>
    <row r="26" spans="1:21" ht="14.25" customHeight="1">
      <c r="A26" s="66">
        <v>15</v>
      </c>
      <c r="B26" s="91" t="s">
        <v>27</v>
      </c>
      <c r="C26" s="68">
        <v>398</v>
      </c>
      <c r="D26" s="70">
        <v>0.01716997411561691</v>
      </c>
      <c r="E26" s="68">
        <v>1100</v>
      </c>
      <c r="F26" s="70">
        <v>0.03475074240222405</v>
      </c>
      <c r="G26" s="102">
        <v>-0.6381818181818182</v>
      </c>
      <c r="H26" s="93">
        <v>-2</v>
      </c>
      <c r="I26" s="68">
        <v>585</v>
      </c>
      <c r="J26" s="69">
        <v>-0.31965811965811963</v>
      </c>
      <c r="K26" s="95">
        <v>-2</v>
      </c>
      <c r="L26" s="14"/>
      <c r="M26" s="14"/>
      <c r="N26" s="66">
        <v>15</v>
      </c>
      <c r="O26" s="91" t="s">
        <v>27</v>
      </c>
      <c r="P26" s="68">
        <v>6007</v>
      </c>
      <c r="Q26" s="70">
        <v>0.0197055485208537</v>
      </c>
      <c r="R26" s="68">
        <v>5809</v>
      </c>
      <c r="S26" s="70">
        <v>0.02140927501833554</v>
      </c>
      <c r="T26" s="111">
        <v>0.03408504045446725</v>
      </c>
      <c r="U26" s="95">
        <v>0</v>
      </c>
    </row>
    <row r="27" spans="1:21" ht="14.25" customHeight="1">
      <c r="A27" s="50">
        <v>16</v>
      </c>
      <c r="B27" s="80" t="s">
        <v>26</v>
      </c>
      <c r="C27" s="52">
        <v>369</v>
      </c>
      <c r="D27" s="54">
        <v>0.015918895599654873</v>
      </c>
      <c r="E27" s="52">
        <v>646</v>
      </c>
      <c r="F27" s="54">
        <v>0.02040816326530612</v>
      </c>
      <c r="G27" s="100">
        <v>-0.4287925696594427</v>
      </c>
      <c r="H27" s="82">
        <v>1</v>
      </c>
      <c r="I27" s="52">
        <v>403</v>
      </c>
      <c r="J27" s="53">
        <v>-0.08436724565756826</v>
      </c>
      <c r="K27" s="84">
        <v>2</v>
      </c>
      <c r="L27" s="14"/>
      <c r="M27" s="14"/>
      <c r="N27" s="50">
        <v>16</v>
      </c>
      <c r="O27" s="80" t="s">
        <v>48</v>
      </c>
      <c r="P27" s="52">
        <v>6004</v>
      </c>
      <c r="Q27" s="54">
        <v>0.019695707228101482</v>
      </c>
      <c r="R27" s="52">
        <v>5591</v>
      </c>
      <c r="S27" s="54">
        <v>0.02060582830564882</v>
      </c>
      <c r="T27" s="109">
        <v>0.073868717581828</v>
      </c>
      <c r="U27" s="84">
        <v>0</v>
      </c>
    </row>
    <row r="28" spans="1:21" ht="14.25" customHeight="1">
      <c r="A28" s="58">
        <v>17</v>
      </c>
      <c r="B28" s="86" t="s">
        <v>43</v>
      </c>
      <c r="C28" s="60">
        <v>353</v>
      </c>
      <c r="D28" s="62">
        <v>0.015228645383951682</v>
      </c>
      <c r="E28" s="60">
        <v>384</v>
      </c>
      <c r="F28" s="62">
        <v>0.012131168256776395</v>
      </c>
      <c r="G28" s="101">
        <v>-0.08072916666666663</v>
      </c>
      <c r="H28" s="88">
        <v>3</v>
      </c>
      <c r="I28" s="60">
        <v>421</v>
      </c>
      <c r="J28" s="61">
        <v>-0.16152019002375295</v>
      </c>
      <c r="K28" s="90">
        <v>0</v>
      </c>
      <c r="L28" s="14"/>
      <c r="M28" s="14"/>
      <c r="N28" s="58">
        <v>17</v>
      </c>
      <c r="O28" s="86" t="s">
        <v>29</v>
      </c>
      <c r="P28" s="60">
        <v>5535</v>
      </c>
      <c r="Q28" s="62">
        <v>0.018157185127838392</v>
      </c>
      <c r="R28" s="60">
        <v>5544</v>
      </c>
      <c r="S28" s="62">
        <v>0.020432608142821867</v>
      </c>
      <c r="T28" s="110">
        <v>-0.0016233766233766378</v>
      </c>
      <c r="U28" s="90">
        <v>0</v>
      </c>
    </row>
    <row r="29" spans="1:21" ht="14.25" customHeight="1">
      <c r="A29" s="58">
        <v>18</v>
      </c>
      <c r="B29" s="86" t="s">
        <v>29</v>
      </c>
      <c r="C29" s="60">
        <v>352</v>
      </c>
      <c r="D29" s="62">
        <v>0.015185504745470233</v>
      </c>
      <c r="E29" s="60">
        <v>800</v>
      </c>
      <c r="F29" s="62">
        <v>0.02527326720161749</v>
      </c>
      <c r="G29" s="101">
        <v>-0.56</v>
      </c>
      <c r="H29" s="88">
        <v>-2</v>
      </c>
      <c r="I29" s="60">
        <v>402</v>
      </c>
      <c r="J29" s="61">
        <v>-0.12437810945273631</v>
      </c>
      <c r="K29" s="90">
        <v>1</v>
      </c>
      <c r="L29" s="14"/>
      <c r="M29" s="14"/>
      <c r="N29" s="58">
        <v>18</v>
      </c>
      <c r="O29" s="86" t="s">
        <v>26</v>
      </c>
      <c r="P29" s="60">
        <v>4813</v>
      </c>
      <c r="Q29" s="62">
        <v>0.015788714005471757</v>
      </c>
      <c r="R29" s="60">
        <v>5383</v>
      </c>
      <c r="S29" s="62">
        <v>0.01983923694675507</v>
      </c>
      <c r="T29" s="110">
        <v>-0.10588890953000185</v>
      </c>
      <c r="U29" s="90">
        <v>0</v>
      </c>
    </row>
    <row r="30" spans="1:21" ht="14.25" customHeight="1">
      <c r="A30" s="58">
        <v>19</v>
      </c>
      <c r="B30" s="86" t="s">
        <v>78</v>
      </c>
      <c r="C30" s="60">
        <v>298</v>
      </c>
      <c r="D30" s="62">
        <v>0.01285591026747196</v>
      </c>
      <c r="E30" s="60">
        <v>273</v>
      </c>
      <c r="F30" s="62">
        <v>0.008624502432551967</v>
      </c>
      <c r="G30" s="101">
        <v>0.09157509157509147</v>
      </c>
      <c r="H30" s="88">
        <v>2</v>
      </c>
      <c r="I30" s="60">
        <v>505</v>
      </c>
      <c r="J30" s="61">
        <v>-0.40990099009900993</v>
      </c>
      <c r="K30" s="90">
        <v>-5</v>
      </c>
      <c r="N30" s="58">
        <v>19</v>
      </c>
      <c r="O30" s="86" t="s">
        <v>78</v>
      </c>
      <c r="P30" s="60">
        <v>4743</v>
      </c>
      <c r="Q30" s="62">
        <v>0.015559083841253388</v>
      </c>
      <c r="R30" s="60">
        <v>2903</v>
      </c>
      <c r="S30" s="62">
        <v>0.010699109206098824</v>
      </c>
      <c r="T30" s="110">
        <v>0.6338270754392008</v>
      </c>
      <c r="U30" s="90">
        <v>0</v>
      </c>
    </row>
    <row r="31" spans="1:21" ht="14.25" customHeight="1">
      <c r="A31" s="66">
        <v>20</v>
      </c>
      <c r="B31" s="91" t="s">
        <v>31</v>
      </c>
      <c r="C31" s="68">
        <v>259</v>
      </c>
      <c r="D31" s="70">
        <v>0.011173425366695426</v>
      </c>
      <c r="E31" s="68">
        <v>426</v>
      </c>
      <c r="F31" s="70">
        <v>0.013458014784861312</v>
      </c>
      <c r="G31" s="102">
        <v>-0.392018779342723</v>
      </c>
      <c r="H31" s="93">
        <v>-1</v>
      </c>
      <c r="I31" s="68">
        <v>422</v>
      </c>
      <c r="J31" s="69">
        <v>-0.38625592417061616</v>
      </c>
      <c r="K31" s="95">
        <v>-4</v>
      </c>
      <c r="N31" s="66">
        <v>20</v>
      </c>
      <c r="O31" s="91" t="s">
        <v>31</v>
      </c>
      <c r="P31" s="68">
        <v>4626</v>
      </c>
      <c r="Q31" s="70">
        <v>0.015175273423916965</v>
      </c>
      <c r="R31" s="68">
        <v>2719</v>
      </c>
      <c r="S31" s="70">
        <v>0.0100209706963082</v>
      </c>
      <c r="T31" s="111">
        <v>0.7013607944097096</v>
      </c>
      <c r="U31" s="95">
        <v>0</v>
      </c>
    </row>
    <row r="32" spans="1:21" ht="14.25" customHeight="1">
      <c r="A32" s="182" t="s">
        <v>46</v>
      </c>
      <c r="B32" s="183"/>
      <c r="C32" s="26">
        <f>SUM(C12:C31)</f>
        <v>21712</v>
      </c>
      <c r="D32" s="6">
        <f>C32/C34</f>
        <v>0.9366695427092321</v>
      </c>
      <c r="E32" s="26">
        <f>SUM(E12:E31)</f>
        <v>29983</v>
      </c>
      <c r="F32" s="6">
        <f>E32/E34</f>
        <v>0.9472104631326215</v>
      </c>
      <c r="G32" s="17">
        <f>C32/E32-1</f>
        <v>-0.27585631858052895</v>
      </c>
      <c r="H32" s="17"/>
      <c r="I32" s="26">
        <f>SUM(I12:I31)</f>
        <v>21697</v>
      </c>
      <c r="J32" s="18">
        <f>C32/I32-1</f>
        <v>0.0006913398165644402</v>
      </c>
      <c r="K32" s="19"/>
      <c r="N32" s="182" t="s">
        <v>46</v>
      </c>
      <c r="O32" s="183"/>
      <c r="P32" s="3">
        <f>SUM(P12:P31)</f>
        <v>286237</v>
      </c>
      <c r="Q32" s="6">
        <f>P32/P34</f>
        <v>0.9389807045053439</v>
      </c>
      <c r="R32" s="3">
        <f>SUM(R12:R31)</f>
        <v>256131</v>
      </c>
      <c r="S32" s="6">
        <f>R32/R34</f>
        <v>0.9439798622346876</v>
      </c>
      <c r="T32" s="17">
        <f>P32/R32-1</f>
        <v>0.11754141435437337</v>
      </c>
      <c r="U32" s="106"/>
    </row>
    <row r="33" spans="1:21" ht="14.25" customHeight="1">
      <c r="A33" s="182" t="s">
        <v>12</v>
      </c>
      <c r="B33" s="183"/>
      <c r="C33" s="26">
        <f>C34-SUM(C12:C31)</f>
        <v>1468</v>
      </c>
      <c r="D33" s="6">
        <f>C33/C34</f>
        <v>0.0633304572907679</v>
      </c>
      <c r="E33" s="26">
        <f>E34-SUM(E12:E31)</f>
        <v>1671</v>
      </c>
      <c r="F33" s="6">
        <f>E33/E34</f>
        <v>0.05278953686737853</v>
      </c>
      <c r="G33" s="17">
        <f>C33/E33-1</f>
        <v>-0.12148414123279472</v>
      </c>
      <c r="H33" s="17"/>
      <c r="I33" s="26">
        <f>I34-SUM(I12:I31)</f>
        <v>1534</v>
      </c>
      <c r="J33" s="18">
        <f>C33/I33-1</f>
        <v>-0.0430247718383312</v>
      </c>
      <c r="K33" s="19"/>
      <c r="N33" s="182" t="s">
        <v>12</v>
      </c>
      <c r="O33" s="183"/>
      <c r="P33" s="3">
        <f>P34-SUM(P12:P31)</f>
        <v>18601</v>
      </c>
      <c r="Q33" s="6">
        <f>P33/P34</f>
        <v>0.06101929549465618</v>
      </c>
      <c r="R33" s="3">
        <f>R34-SUM(R12:R31)</f>
        <v>15200</v>
      </c>
      <c r="S33" s="6">
        <f>R33/R34</f>
        <v>0.05602013776531248</v>
      </c>
      <c r="T33" s="17">
        <f>P33/R33-1</f>
        <v>0.2237499999999999</v>
      </c>
      <c r="U33" s="107"/>
    </row>
    <row r="34" spans="1:21" ht="14.25" customHeight="1">
      <c r="A34" s="184" t="s">
        <v>35</v>
      </c>
      <c r="B34" s="185"/>
      <c r="C34" s="24">
        <v>23180</v>
      </c>
      <c r="D34" s="98">
        <v>1</v>
      </c>
      <c r="E34" s="24">
        <v>31654</v>
      </c>
      <c r="F34" s="98">
        <v>0.9993681683199593</v>
      </c>
      <c r="G34" s="20">
        <v>-0.26770708283313327</v>
      </c>
      <c r="H34" s="20"/>
      <c r="I34" s="24">
        <v>23231</v>
      </c>
      <c r="J34" s="44">
        <v>-0.002195342430373226</v>
      </c>
      <c r="K34" s="99"/>
      <c r="N34" s="184" t="s">
        <v>35</v>
      </c>
      <c r="O34" s="185"/>
      <c r="P34" s="24">
        <v>304838</v>
      </c>
      <c r="Q34" s="98">
        <v>1</v>
      </c>
      <c r="R34" s="24">
        <v>271331</v>
      </c>
      <c r="S34" s="98">
        <v>1</v>
      </c>
      <c r="T34" s="108">
        <v>0.12349123395410033</v>
      </c>
      <c r="U34" s="99"/>
    </row>
    <row r="35" spans="1:14" ht="14.25" customHeight="1">
      <c r="A35" t="s">
        <v>105</v>
      </c>
      <c r="C35" s="16"/>
      <c r="D35" s="16"/>
      <c r="E35" s="16"/>
      <c r="F35" s="16"/>
      <c r="G35" s="16"/>
      <c r="H35" s="16"/>
      <c r="I35" s="16"/>
      <c r="J35" s="16"/>
      <c r="N35" t="s">
        <v>105</v>
      </c>
    </row>
    <row r="36" spans="1:14" ht="15">
      <c r="A36" s="9" t="s">
        <v>104</v>
      </c>
      <c r="N36" s="9" t="s">
        <v>104</v>
      </c>
    </row>
    <row r="38" spans="1:11" ht="1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</row>
    <row r="39" spans="1:21" ht="15" customHeight="1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2" t="s">
        <v>97</v>
      </c>
      <c r="O39" s="212"/>
      <c r="P39" s="212"/>
      <c r="Q39" s="212"/>
      <c r="R39" s="212"/>
      <c r="S39" s="212"/>
      <c r="T39" s="212"/>
      <c r="U39" s="212"/>
    </row>
    <row r="40" spans="1:21" ht="15" customHeight="1">
      <c r="A40" s="165" t="s">
        <v>172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4"/>
      <c r="M40" s="21"/>
      <c r="N40" s="212"/>
      <c r="O40" s="212"/>
      <c r="P40" s="212"/>
      <c r="Q40" s="212"/>
      <c r="R40" s="212"/>
      <c r="S40" s="212"/>
      <c r="T40" s="212"/>
      <c r="U40" s="212"/>
    </row>
    <row r="41" spans="1:21" ht="15">
      <c r="A41" s="166" t="s">
        <v>173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4"/>
      <c r="M41" s="21"/>
      <c r="N41" s="166" t="s">
        <v>98</v>
      </c>
      <c r="O41" s="166"/>
      <c r="P41" s="166"/>
      <c r="Q41" s="166"/>
      <c r="R41" s="166"/>
      <c r="S41" s="166"/>
      <c r="T41" s="166"/>
      <c r="U41" s="166"/>
    </row>
    <row r="42" spans="1:21" ht="15" customHeight="1">
      <c r="A42" s="15"/>
      <c r="B42" s="15"/>
      <c r="C42" s="15"/>
      <c r="D42" s="15"/>
      <c r="E42" s="15"/>
      <c r="F42" s="15"/>
      <c r="G42" s="15"/>
      <c r="H42" s="15"/>
      <c r="I42" s="15"/>
      <c r="J42" s="76"/>
      <c r="K42" s="77" t="s">
        <v>4</v>
      </c>
      <c r="L42" s="14"/>
      <c r="M42" s="14"/>
      <c r="N42" s="15"/>
      <c r="O42" s="15"/>
      <c r="P42" s="15"/>
      <c r="Q42" s="15"/>
      <c r="R42" s="15"/>
      <c r="S42" s="15"/>
      <c r="T42" s="76"/>
      <c r="U42" s="77" t="s">
        <v>4</v>
      </c>
    </row>
    <row r="43" spans="1:21" ht="15" customHeight="1">
      <c r="A43" s="167" t="s">
        <v>0</v>
      </c>
      <c r="B43" s="167" t="s">
        <v>45</v>
      </c>
      <c r="C43" s="146" t="s">
        <v>152</v>
      </c>
      <c r="D43" s="147"/>
      <c r="E43" s="147"/>
      <c r="F43" s="147"/>
      <c r="G43" s="147"/>
      <c r="H43" s="148"/>
      <c r="I43" s="146" t="s">
        <v>137</v>
      </c>
      <c r="J43" s="147"/>
      <c r="K43" s="148"/>
      <c r="L43" s="14"/>
      <c r="M43" s="14"/>
      <c r="N43" s="167" t="s">
        <v>0</v>
      </c>
      <c r="O43" s="167" t="s">
        <v>45</v>
      </c>
      <c r="P43" s="146" t="s">
        <v>153</v>
      </c>
      <c r="Q43" s="147"/>
      <c r="R43" s="147"/>
      <c r="S43" s="147"/>
      <c r="T43" s="147"/>
      <c r="U43" s="148"/>
    </row>
    <row r="44" spans="1:21" ht="15" customHeight="1">
      <c r="A44" s="168"/>
      <c r="B44" s="168"/>
      <c r="C44" s="205" t="s">
        <v>154</v>
      </c>
      <c r="D44" s="206"/>
      <c r="E44" s="206"/>
      <c r="F44" s="206"/>
      <c r="G44" s="206"/>
      <c r="H44" s="207"/>
      <c r="I44" s="143" t="s">
        <v>138</v>
      </c>
      <c r="J44" s="144"/>
      <c r="K44" s="145"/>
      <c r="L44" s="14"/>
      <c r="M44" s="14"/>
      <c r="N44" s="168"/>
      <c r="O44" s="168"/>
      <c r="P44" s="143" t="s">
        <v>155</v>
      </c>
      <c r="Q44" s="144"/>
      <c r="R44" s="144"/>
      <c r="S44" s="144"/>
      <c r="T44" s="144"/>
      <c r="U44" s="145"/>
    </row>
    <row r="45" spans="1:21" ht="15" customHeight="1">
      <c r="A45" s="168"/>
      <c r="B45" s="168"/>
      <c r="C45" s="155">
        <v>2021</v>
      </c>
      <c r="D45" s="156"/>
      <c r="E45" s="159">
        <v>2020</v>
      </c>
      <c r="F45" s="156"/>
      <c r="G45" s="176" t="s">
        <v>5</v>
      </c>
      <c r="H45" s="149" t="s">
        <v>52</v>
      </c>
      <c r="I45" s="186">
        <v>2021</v>
      </c>
      <c r="J45" s="150" t="s">
        <v>156</v>
      </c>
      <c r="K45" s="149" t="s">
        <v>160</v>
      </c>
      <c r="L45" s="14"/>
      <c r="M45" s="14"/>
      <c r="N45" s="168"/>
      <c r="O45" s="168"/>
      <c r="P45" s="155">
        <v>2021</v>
      </c>
      <c r="Q45" s="156"/>
      <c r="R45" s="155">
        <v>2020</v>
      </c>
      <c r="S45" s="156"/>
      <c r="T45" s="176" t="s">
        <v>5</v>
      </c>
      <c r="U45" s="189" t="s">
        <v>81</v>
      </c>
    </row>
    <row r="46" spans="1:21" ht="15" customHeight="1">
      <c r="A46" s="161" t="s">
        <v>6</v>
      </c>
      <c r="B46" s="161" t="s">
        <v>45</v>
      </c>
      <c r="C46" s="157"/>
      <c r="D46" s="158"/>
      <c r="E46" s="160"/>
      <c r="F46" s="158"/>
      <c r="G46" s="177"/>
      <c r="H46" s="150"/>
      <c r="I46" s="186"/>
      <c r="J46" s="150"/>
      <c r="K46" s="150"/>
      <c r="L46" s="14"/>
      <c r="M46" s="14"/>
      <c r="N46" s="161" t="s">
        <v>6</v>
      </c>
      <c r="O46" s="161" t="s">
        <v>45</v>
      </c>
      <c r="P46" s="157"/>
      <c r="Q46" s="158"/>
      <c r="R46" s="157"/>
      <c r="S46" s="158"/>
      <c r="T46" s="177"/>
      <c r="U46" s="190"/>
    </row>
    <row r="47" spans="1:21" ht="15" customHeight="1">
      <c r="A47" s="161"/>
      <c r="B47" s="161"/>
      <c r="C47" s="136" t="s">
        <v>8</v>
      </c>
      <c r="D47" s="78" t="s">
        <v>2</v>
      </c>
      <c r="E47" s="136" t="s">
        <v>8</v>
      </c>
      <c r="F47" s="78" t="s">
        <v>2</v>
      </c>
      <c r="G47" s="163" t="s">
        <v>9</v>
      </c>
      <c r="H47" s="163" t="s">
        <v>53</v>
      </c>
      <c r="I47" s="79" t="s">
        <v>8</v>
      </c>
      <c r="J47" s="151" t="s">
        <v>157</v>
      </c>
      <c r="K47" s="151" t="s">
        <v>161</v>
      </c>
      <c r="L47" s="14"/>
      <c r="M47" s="14"/>
      <c r="N47" s="161"/>
      <c r="O47" s="161"/>
      <c r="P47" s="136" t="s">
        <v>8</v>
      </c>
      <c r="Q47" s="78" t="s">
        <v>2</v>
      </c>
      <c r="R47" s="136" t="s">
        <v>8</v>
      </c>
      <c r="S47" s="78" t="s">
        <v>2</v>
      </c>
      <c r="T47" s="163" t="s">
        <v>9</v>
      </c>
      <c r="U47" s="187" t="s">
        <v>82</v>
      </c>
    </row>
    <row r="48" spans="1:21" ht="15" customHeight="1">
      <c r="A48" s="162"/>
      <c r="B48" s="162"/>
      <c r="C48" s="135" t="s">
        <v>10</v>
      </c>
      <c r="D48" s="41" t="s">
        <v>11</v>
      </c>
      <c r="E48" s="135" t="s">
        <v>10</v>
      </c>
      <c r="F48" s="41" t="s">
        <v>11</v>
      </c>
      <c r="G48" s="164"/>
      <c r="H48" s="164"/>
      <c r="I48" s="135" t="s">
        <v>10</v>
      </c>
      <c r="J48" s="152"/>
      <c r="K48" s="152"/>
      <c r="L48" s="14"/>
      <c r="M48" s="14"/>
      <c r="N48" s="162"/>
      <c r="O48" s="162"/>
      <c r="P48" s="135" t="s">
        <v>10</v>
      </c>
      <c r="Q48" s="41" t="s">
        <v>11</v>
      </c>
      <c r="R48" s="135" t="s">
        <v>10</v>
      </c>
      <c r="S48" s="41" t="s">
        <v>11</v>
      </c>
      <c r="T48" s="171"/>
      <c r="U48" s="188"/>
    </row>
    <row r="49" spans="1:21" ht="15">
      <c r="A49" s="50">
        <v>1</v>
      </c>
      <c r="B49" s="80" t="s">
        <v>55</v>
      </c>
      <c r="C49" s="52">
        <v>1741</v>
      </c>
      <c r="D49" s="57">
        <v>0.07510785159620362</v>
      </c>
      <c r="E49" s="52">
        <v>1207</v>
      </c>
      <c r="F49" s="57">
        <v>0.038131041890440386</v>
      </c>
      <c r="G49" s="81">
        <v>0.4424192212096105</v>
      </c>
      <c r="H49" s="82">
        <v>1</v>
      </c>
      <c r="I49" s="52">
        <v>1446</v>
      </c>
      <c r="J49" s="83">
        <v>0.20401106500691557</v>
      </c>
      <c r="K49" s="84">
        <v>0</v>
      </c>
      <c r="L49" s="14"/>
      <c r="M49" s="14"/>
      <c r="N49" s="50">
        <v>1</v>
      </c>
      <c r="O49" s="80" t="s">
        <v>55</v>
      </c>
      <c r="P49" s="52">
        <v>16219</v>
      </c>
      <c r="Q49" s="57">
        <v>0.05320530904939673</v>
      </c>
      <c r="R49" s="52">
        <v>11836</v>
      </c>
      <c r="S49" s="57">
        <v>0.043621996749357794</v>
      </c>
      <c r="T49" s="55">
        <v>0.37031091584994935</v>
      </c>
      <c r="U49" s="84">
        <v>1</v>
      </c>
    </row>
    <row r="50" spans="1:21" ht="15">
      <c r="A50" s="85">
        <v>2</v>
      </c>
      <c r="B50" s="86" t="s">
        <v>65</v>
      </c>
      <c r="C50" s="60">
        <v>693</v>
      </c>
      <c r="D50" s="65">
        <v>0.029896462467644522</v>
      </c>
      <c r="E50" s="60">
        <v>510</v>
      </c>
      <c r="F50" s="65">
        <v>0.01611170784103115</v>
      </c>
      <c r="G50" s="87">
        <v>0.35882352941176476</v>
      </c>
      <c r="H50" s="88">
        <v>10</v>
      </c>
      <c r="I50" s="60">
        <v>216</v>
      </c>
      <c r="J50" s="89">
        <v>2.2083333333333335</v>
      </c>
      <c r="K50" s="90">
        <v>27</v>
      </c>
      <c r="L50" s="14"/>
      <c r="M50" s="14"/>
      <c r="N50" s="85">
        <v>2</v>
      </c>
      <c r="O50" s="86" t="s">
        <v>36</v>
      </c>
      <c r="P50" s="60">
        <v>10597</v>
      </c>
      <c r="Q50" s="65">
        <v>0.03476272643174407</v>
      </c>
      <c r="R50" s="60">
        <v>13923</v>
      </c>
      <c r="S50" s="65">
        <v>0.05131370908595037</v>
      </c>
      <c r="T50" s="63">
        <v>-0.23888529770882716</v>
      </c>
      <c r="U50" s="90">
        <v>-1</v>
      </c>
    </row>
    <row r="51" spans="1:21" ht="15">
      <c r="A51" s="85">
        <v>3</v>
      </c>
      <c r="B51" s="86" t="s">
        <v>89</v>
      </c>
      <c r="C51" s="60">
        <v>683</v>
      </c>
      <c r="D51" s="65">
        <v>0.029465056082830027</v>
      </c>
      <c r="E51" s="60">
        <v>284</v>
      </c>
      <c r="F51" s="65">
        <v>0.008972009856574209</v>
      </c>
      <c r="G51" s="87">
        <v>1.4049295774647885</v>
      </c>
      <c r="H51" s="88">
        <v>27</v>
      </c>
      <c r="I51" s="60">
        <v>195</v>
      </c>
      <c r="J51" s="89">
        <v>2.5025641025641026</v>
      </c>
      <c r="K51" s="90">
        <v>29</v>
      </c>
      <c r="L51" s="14"/>
      <c r="M51" s="14"/>
      <c r="N51" s="85">
        <v>3</v>
      </c>
      <c r="O51" s="86" t="s">
        <v>37</v>
      </c>
      <c r="P51" s="60">
        <v>7985</v>
      </c>
      <c r="Q51" s="65">
        <v>0.026194240875481403</v>
      </c>
      <c r="R51" s="60">
        <v>8186</v>
      </c>
      <c r="S51" s="65">
        <v>0.030169792614924206</v>
      </c>
      <c r="T51" s="63">
        <v>-0.0245541167847545</v>
      </c>
      <c r="U51" s="90">
        <v>0</v>
      </c>
    </row>
    <row r="52" spans="1:21" ht="15">
      <c r="A52" s="85">
        <v>4</v>
      </c>
      <c r="B52" s="86" t="s">
        <v>36</v>
      </c>
      <c r="C52" s="60">
        <v>582</v>
      </c>
      <c r="D52" s="65">
        <v>0.025107851596203625</v>
      </c>
      <c r="E52" s="60">
        <v>1499</v>
      </c>
      <c r="F52" s="65">
        <v>0.04735578441903077</v>
      </c>
      <c r="G52" s="87">
        <v>-0.6117411607738492</v>
      </c>
      <c r="H52" s="88">
        <v>-3</v>
      </c>
      <c r="I52" s="60">
        <v>458</v>
      </c>
      <c r="J52" s="89">
        <v>0.2707423580786026</v>
      </c>
      <c r="K52" s="90">
        <v>4</v>
      </c>
      <c r="L52" s="14"/>
      <c r="M52" s="14"/>
      <c r="N52" s="85">
        <v>4</v>
      </c>
      <c r="O52" s="86" t="s">
        <v>41</v>
      </c>
      <c r="P52" s="60">
        <v>7856</v>
      </c>
      <c r="Q52" s="65">
        <v>0.02577106528713612</v>
      </c>
      <c r="R52" s="60">
        <v>6500</v>
      </c>
      <c r="S52" s="65">
        <v>0.02395597996542968</v>
      </c>
      <c r="T52" s="63">
        <v>0.20861538461538465</v>
      </c>
      <c r="U52" s="90">
        <v>0</v>
      </c>
    </row>
    <row r="53" spans="1:21" ht="15">
      <c r="A53" s="85">
        <v>5</v>
      </c>
      <c r="B53" s="91" t="s">
        <v>37</v>
      </c>
      <c r="C53" s="68">
        <v>531</v>
      </c>
      <c r="D53" s="73">
        <v>0.022907679033649698</v>
      </c>
      <c r="E53" s="68">
        <v>567</v>
      </c>
      <c r="F53" s="73">
        <v>0.017912428129146396</v>
      </c>
      <c r="G53" s="92">
        <v>-0.06349206349206349</v>
      </c>
      <c r="H53" s="93">
        <v>5</v>
      </c>
      <c r="I53" s="68">
        <v>520</v>
      </c>
      <c r="J53" s="94">
        <v>0.02115384615384608</v>
      </c>
      <c r="K53" s="95">
        <v>0</v>
      </c>
      <c r="L53" s="14"/>
      <c r="M53" s="14"/>
      <c r="N53" s="85">
        <v>5</v>
      </c>
      <c r="O53" s="91" t="s">
        <v>75</v>
      </c>
      <c r="P53" s="68">
        <v>7414</v>
      </c>
      <c r="Q53" s="73">
        <v>0.02432111482164297</v>
      </c>
      <c r="R53" s="68">
        <v>5402</v>
      </c>
      <c r="S53" s="73">
        <v>0.019909262118961712</v>
      </c>
      <c r="T53" s="71">
        <v>0.3724546464272491</v>
      </c>
      <c r="U53" s="95">
        <v>2</v>
      </c>
    </row>
    <row r="54" spans="1:21" ht="15">
      <c r="A54" s="96">
        <v>6</v>
      </c>
      <c r="B54" s="80" t="s">
        <v>42</v>
      </c>
      <c r="C54" s="52">
        <v>448</v>
      </c>
      <c r="D54" s="57">
        <v>0.019327006039689388</v>
      </c>
      <c r="E54" s="52">
        <v>920</v>
      </c>
      <c r="F54" s="57">
        <v>0.02906425728186011</v>
      </c>
      <c r="G54" s="81">
        <v>-0.5130434782608695</v>
      </c>
      <c r="H54" s="82">
        <v>-3</v>
      </c>
      <c r="I54" s="52">
        <v>480</v>
      </c>
      <c r="J54" s="83">
        <v>-0.06666666666666665</v>
      </c>
      <c r="K54" s="84">
        <v>1</v>
      </c>
      <c r="L54" s="14"/>
      <c r="M54" s="14"/>
      <c r="N54" s="96">
        <v>6</v>
      </c>
      <c r="O54" s="80" t="s">
        <v>65</v>
      </c>
      <c r="P54" s="52">
        <v>6044</v>
      </c>
      <c r="Q54" s="57">
        <v>0.019826924464797696</v>
      </c>
      <c r="R54" s="52">
        <v>5203</v>
      </c>
      <c r="S54" s="57">
        <v>0.019175840578481634</v>
      </c>
      <c r="T54" s="55">
        <v>0.16163751681722083</v>
      </c>
      <c r="U54" s="84">
        <v>3</v>
      </c>
    </row>
    <row r="55" spans="1:21" ht="15">
      <c r="A55" s="85">
        <v>7</v>
      </c>
      <c r="B55" s="86" t="s">
        <v>56</v>
      </c>
      <c r="C55" s="60">
        <v>441</v>
      </c>
      <c r="D55" s="65">
        <v>0.01902502157031924</v>
      </c>
      <c r="E55" s="60">
        <v>375</v>
      </c>
      <c r="F55" s="65">
        <v>0.011846844000758198</v>
      </c>
      <c r="G55" s="87">
        <v>0.17599999999999993</v>
      </c>
      <c r="H55" s="88">
        <v>13</v>
      </c>
      <c r="I55" s="60">
        <v>491</v>
      </c>
      <c r="J55" s="89">
        <v>-0.10183299389002032</v>
      </c>
      <c r="K55" s="90">
        <v>-1</v>
      </c>
      <c r="L55" s="14"/>
      <c r="M55" s="14"/>
      <c r="N55" s="85">
        <v>7</v>
      </c>
      <c r="O55" s="86" t="s">
        <v>40</v>
      </c>
      <c r="P55" s="60">
        <v>5944</v>
      </c>
      <c r="Q55" s="65">
        <v>0.019498881373057164</v>
      </c>
      <c r="R55" s="60">
        <v>5506</v>
      </c>
      <c r="S55" s="65">
        <v>0.020292557798408585</v>
      </c>
      <c r="T55" s="63">
        <v>0.07954958227388298</v>
      </c>
      <c r="U55" s="90">
        <v>-1</v>
      </c>
    </row>
    <row r="56" spans="1:21" ht="15">
      <c r="A56" s="85">
        <v>8</v>
      </c>
      <c r="B56" s="86" t="s">
        <v>66</v>
      </c>
      <c r="C56" s="60">
        <v>435</v>
      </c>
      <c r="D56" s="65">
        <v>0.018766177739430543</v>
      </c>
      <c r="E56" s="60">
        <v>383</v>
      </c>
      <c r="F56" s="65">
        <v>0.012099576672774373</v>
      </c>
      <c r="G56" s="87">
        <v>0.13577023498694518</v>
      </c>
      <c r="H56" s="88">
        <v>11</v>
      </c>
      <c r="I56" s="60">
        <v>398</v>
      </c>
      <c r="J56" s="89">
        <v>0.09296482412060292</v>
      </c>
      <c r="K56" s="90">
        <v>2</v>
      </c>
      <c r="L56" s="14"/>
      <c r="M56" s="14"/>
      <c r="N56" s="85">
        <v>8</v>
      </c>
      <c r="O56" s="86" t="s">
        <v>89</v>
      </c>
      <c r="P56" s="60">
        <v>5740</v>
      </c>
      <c r="Q56" s="65">
        <v>0.01882967346590648</v>
      </c>
      <c r="R56" s="60">
        <v>2508</v>
      </c>
      <c r="S56" s="65">
        <v>0.009243322731276558</v>
      </c>
      <c r="T56" s="63">
        <v>1.2886762360446573</v>
      </c>
      <c r="U56" s="90">
        <v>17</v>
      </c>
    </row>
    <row r="57" spans="1:21" ht="15">
      <c r="A57" s="85">
        <v>9</v>
      </c>
      <c r="B57" s="86" t="s">
        <v>80</v>
      </c>
      <c r="C57" s="60">
        <v>434</v>
      </c>
      <c r="D57" s="65">
        <v>0.018723037100949094</v>
      </c>
      <c r="E57" s="60">
        <v>502</v>
      </c>
      <c r="F57" s="65">
        <v>0.015858975169014973</v>
      </c>
      <c r="G57" s="87">
        <v>-0.13545816733067728</v>
      </c>
      <c r="H57" s="88">
        <v>5</v>
      </c>
      <c r="I57" s="60">
        <v>687</v>
      </c>
      <c r="J57" s="89">
        <v>-0.3682678311499272</v>
      </c>
      <c r="K57" s="90">
        <v>-7</v>
      </c>
      <c r="L57" s="14"/>
      <c r="M57" s="14"/>
      <c r="N57" s="85">
        <v>9</v>
      </c>
      <c r="O57" s="86" t="s">
        <v>80</v>
      </c>
      <c r="P57" s="60">
        <v>5593</v>
      </c>
      <c r="Q57" s="65">
        <v>0.018347450121047902</v>
      </c>
      <c r="R57" s="60">
        <v>3787</v>
      </c>
      <c r="S57" s="65">
        <v>0.01395712248139726</v>
      </c>
      <c r="T57" s="63">
        <v>0.4768946395563771</v>
      </c>
      <c r="U57" s="90">
        <v>7</v>
      </c>
    </row>
    <row r="58" spans="1:21" ht="15">
      <c r="A58" s="97">
        <v>10</v>
      </c>
      <c r="B58" s="91" t="s">
        <v>87</v>
      </c>
      <c r="C58" s="68">
        <v>433</v>
      </c>
      <c r="D58" s="73">
        <v>0.018679896462467645</v>
      </c>
      <c r="E58" s="68">
        <v>286</v>
      </c>
      <c r="F58" s="73">
        <v>0.009035193024578253</v>
      </c>
      <c r="G58" s="92">
        <v>0.513986013986014</v>
      </c>
      <c r="H58" s="93">
        <v>19</v>
      </c>
      <c r="I58" s="68">
        <v>259</v>
      </c>
      <c r="J58" s="94">
        <v>0.6718146718146718</v>
      </c>
      <c r="K58" s="95">
        <v>10</v>
      </c>
      <c r="L58" s="14"/>
      <c r="M58" s="14"/>
      <c r="N58" s="97">
        <v>10</v>
      </c>
      <c r="O58" s="91" t="s">
        <v>56</v>
      </c>
      <c r="P58" s="68">
        <v>5534</v>
      </c>
      <c r="Q58" s="73">
        <v>0.018153904696920988</v>
      </c>
      <c r="R58" s="68">
        <v>2806</v>
      </c>
      <c r="S58" s="73">
        <v>0.010341612274307027</v>
      </c>
      <c r="T58" s="71">
        <v>0.9722024233784747</v>
      </c>
      <c r="U58" s="95">
        <v>13</v>
      </c>
    </row>
    <row r="59" spans="1:21" ht="15">
      <c r="A59" s="96">
        <v>11</v>
      </c>
      <c r="B59" s="80" t="s">
        <v>128</v>
      </c>
      <c r="C59" s="52">
        <v>432</v>
      </c>
      <c r="D59" s="57">
        <v>0.018636755823986197</v>
      </c>
      <c r="E59" s="52">
        <v>630</v>
      </c>
      <c r="F59" s="57">
        <v>0.019902697921273773</v>
      </c>
      <c r="G59" s="81">
        <v>-0.3142857142857143</v>
      </c>
      <c r="H59" s="82">
        <v>-3</v>
      </c>
      <c r="I59" s="52">
        <v>600</v>
      </c>
      <c r="J59" s="83">
        <v>-0.28</v>
      </c>
      <c r="K59" s="84">
        <v>-8</v>
      </c>
      <c r="L59" s="14"/>
      <c r="M59" s="14"/>
      <c r="N59" s="96">
        <v>11</v>
      </c>
      <c r="O59" s="80" t="s">
        <v>47</v>
      </c>
      <c r="P59" s="52">
        <v>4541</v>
      </c>
      <c r="Q59" s="57">
        <v>0.014896436795937515</v>
      </c>
      <c r="R59" s="52">
        <v>4985</v>
      </c>
      <c r="S59" s="57">
        <v>0.018372393865794916</v>
      </c>
      <c r="T59" s="55">
        <v>-0.0890672016048144</v>
      </c>
      <c r="U59" s="84">
        <v>-1</v>
      </c>
    </row>
    <row r="60" spans="1:21" ht="15">
      <c r="A60" s="85">
        <v>12</v>
      </c>
      <c r="B60" s="86" t="s">
        <v>142</v>
      </c>
      <c r="C60" s="60">
        <v>336</v>
      </c>
      <c r="D60" s="65">
        <v>0.01449525452976704</v>
      </c>
      <c r="E60" s="60">
        <v>198</v>
      </c>
      <c r="F60" s="65">
        <v>0.006255133632400329</v>
      </c>
      <c r="G60" s="87">
        <v>0.696969696969697</v>
      </c>
      <c r="H60" s="88">
        <v>39</v>
      </c>
      <c r="I60" s="60">
        <v>319</v>
      </c>
      <c r="J60" s="89">
        <v>0.053291536050156685</v>
      </c>
      <c r="K60" s="90">
        <v>3</v>
      </c>
      <c r="L60" s="14"/>
      <c r="M60" s="14"/>
      <c r="N60" s="85">
        <v>12</v>
      </c>
      <c r="O60" s="86" t="s">
        <v>39</v>
      </c>
      <c r="P60" s="60">
        <v>4343</v>
      </c>
      <c r="Q60" s="65">
        <v>0.014246911474291264</v>
      </c>
      <c r="R60" s="60">
        <v>5317</v>
      </c>
      <c r="S60" s="65">
        <v>0.019595991611721476</v>
      </c>
      <c r="T60" s="63">
        <v>-0.18318600714688738</v>
      </c>
      <c r="U60" s="90">
        <v>-4</v>
      </c>
    </row>
    <row r="61" spans="1:21" ht="15">
      <c r="A61" s="85">
        <v>13</v>
      </c>
      <c r="B61" s="86" t="s">
        <v>47</v>
      </c>
      <c r="C61" s="60">
        <v>332</v>
      </c>
      <c r="D61" s="65">
        <v>0.014322691975841243</v>
      </c>
      <c r="E61" s="60">
        <v>510</v>
      </c>
      <c r="F61" s="65">
        <v>0.01611170784103115</v>
      </c>
      <c r="G61" s="87">
        <v>-0.34901960784313724</v>
      </c>
      <c r="H61" s="88">
        <v>-1</v>
      </c>
      <c r="I61" s="60">
        <v>246</v>
      </c>
      <c r="J61" s="89">
        <v>0.34959349593495936</v>
      </c>
      <c r="K61" s="90">
        <v>9</v>
      </c>
      <c r="L61" s="14"/>
      <c r="M61" s="14"/>
      <c r="N61" s="85">
        <v>13</v>
      </c>
      <c r="O61" s="86" t="s">
        <v>42</v>
      </c>
      <c r="P61" s="60">
        <v>4245</v>
      </c>
      <c r="Q61" s="65">
        <v>0.013925429244385543</v>
      </c>
      <c r="R61" s="60">
        <v>6075</v>
      </c>
      <c r="S61" s="65">
        <v>0.022389627429228506</v>
      </c>
      <c r="T61" s="63">
        <v>-0.3012345679012346</v>
      </c>
      <c r="U61" s="90">
        <v>-8</v>
      </c>
    </row>
    <row r="62" spans="1:21" ht="15">
      <c r="A62" s="85">
        <v>14</v>
      </c>
      <c r="B62" s="86" t="s">
        <v>75</v>
      </c>
      <c r="C62" s="60">
        <v>324</v>
      </c>
      <c r="D62" s="65">
        <v>0.013977566867989646</v>
      </c>
      <c r="E62" s="60">
        <v>789</v>
      </c>
      <c r="F62" s="65">
        <v>0.024925759777595247</v>
      </c>
      <c r="G62" s="87">
        <v>-0.5893536121673004</v>
      </c>
      <c r="H62" s="88">
        <v>-7</v>
      </c>
      <c r="I62" s="60">
        <v>567</v>
      </c>
      <c r="J62" s="89">
        <v>-0.4285714285714286</v>
      </c>
      <c r="K62" s="90">
        <v>-10</v>
      </c>
      <c r="L62" s="14"/>
      <c r="M62" s="14"/>
      <c r="N62" s="85">
        <v>14</v>
      </c>
      <c r="O62" s="86" t="s">
        <v>128</v>
      </c>
      <c r="P62" s="60">
        <v>4009</v>
      </c>
      <c r="Q62" s="65">
        <v>0.013151247547877888</v>
      </c>
      <c r="R62" s="60">
        <v>4974</v>
      </c>
      <c r="S62" s="65">
        <v>0.01833185297662265</v>
      </c>
      <c r="T62" s="63">
        <v>-0.19400884599919577</v>
      </c>
      <c r="U62" s="90">
        <v>-3</v>
      </c>
    </row>
    <row r="63" spans="1:21" ht="15">
      <c r="A63" s="97">
        <v>15</v>
      </c>
      <c r="B63" s="91" t="s">
        <v>41</v>
      </c>
      <c r="C63" s="68">
        <v>321</v>
      </c>
      <c r="D63" s="73">
        <v>0.013848144952545298</v>
      </c>
      <c r="E63" s="68">
        <v>891</v>
      </c>
      <c r="F63" s="73">
        <v>0.02814810134580148</v>
      </c>
      <c r="G63" s="92">
        <v>-0.6397306397306397</v>
      </c>
      <c r="H63" s="93">
        <v>-11</v>
      </c>
      <c r="I63" s="68">
        <v>367</v>
      </c>
      <c r="J63" s="94">
        <v>-0.12534059945504084</v>
      </c>
      <c r="K63" s="95">
        <v>-3</v>
      </c>
      <c r="L63" s="14"/>
      <c r="M63" s="14"/>
      <c r="N63" s="97">
        <v>15</v>
      </c>
      <c r="O63" s="91" t="s">
        <v>44</v>
      </c>
      <c r="P63" s="68">
        <v>3932</v>
      </c>
      <c r="Q63" s="73">
        <v>0.01289865436723768</v>
      </c>
      <c r="R63" s="68">
        <v>2193</v>
      </c>
      <c r="S63" s="73">
        <v>0.008082379086798043</v>
      </c>
      <c r="T63" s="71">
        <v>0.7929776561787505</v>
      </c>
      <c r="U63" s="95">
        <v>17</v>
      </c>
    </row>
    <row r="64" spans="1:21" ht="15">
      <c r="A64" s="96">
        <v>16</v>
      </c>
      <c r="B64" s="80" t="s">
        <v>38</v>
      </c>
      <c r="C64" s="52">
        <v>311</v>
      </c>
      <c r="D64" s="57">
        <v>0.013416738567730803</v>
      </c>
      <c r="E64" s="52">
        <v>450</v>
      </c>
      <c r="F64" s="57">
        <v>0.014216212800909837</v>
      </c>
      <c r="G64" s="81">
        <v>-0.3088888888888889</v>
      </c>
      <c r="H64" s="82">
        <v>1</v>
      </c>
      <c r="I64" s="52">
        <v>213</v>
      </c>
      <c r="J64" s="83">
        <v>0.460093896713615</v>
      </c>
      <c r="K64" s="84">
        <v>14</v>
      </c>
      <c r="L64" s="14"/>
      <c r="M64" s="14"/>
      <c r="N64" s="96">
        <v>16</v>
      </c>
      <c r="O64" s="80" t="s">
        <v>68</v>
      </c>
      <c r="P64" s="52">
        <v>3807</v>
      </c>
      <c r="Q64" s="57">
        <v>0.012488600502562017</v>
      </c>
      <c r="R64" s="52">
        <v>4016</v>
      </c>
      <c r="S64" s="57">
        <v>0.014801110083256245</v>
      </c>
      <c r="T64" s="55">
        <v>-0.05204183266932272</v>
      </c>
      <c r="U64" s="84">
        <v>-3</v>
      </c>
    </row>
    <row r="65" spans="1:21" ht="15">
      <c r="A65" s="85">
        <v>17</v>
      </c>
      <c r="B65" s="86" t="s">
        <v>174</v>
      </c>
      <c r="C65" s="60">
        <v>290</v>
      </c>
      <c r="D65" s="65">
        <v>0.012510785159620362</v>
      </c>
      <c r="E65" s="60">
        <v>203</v>
      </c>
      <c r="F65" s="65">
        <v>0.006413091552410438</v>
      </c>
      <c r="G65" s="87">
        <v>0.4285714285714286</v>
      </c>
      <c r="H65" s="88">
        <v>28</v>
      </c>
      <c r="I65" s="60">
        <v>62</v>
      </c>
      <c r="J65" s="89">
        <v>3.67741935483871</v>
      </c>
      <c r="K65" s="90">
        <v>83</v>
      </c>
      <c r="L65" s="14"/>
      <c r="M65" s="14"/>
      <c r="N65" s="85">
        <v>17</v>
      </c>
      <c r="O65" s="86" t="s">
        <v>108</v>
      </c>
      <c r="P65" s="60">
        <v>3782</v>
      </c>
      <c r="Q65" s="65">
        <v>0.012406589729626884</v>
      </c>
      <c r="R65" s="60">
        <v>3941</v>
      </c>
      <c r="S65" s="65">
        <v>0.01452469492980898</v>
      </c>
      <c r="T65" s="63">
        <v>-0.04034509007866027</v>
      </c>
      <c r="U65" s="90">
        <v>-2</v>
      </c>
    </row>
    <row r="66" spans="1:21" ht="15">
      <c r="A66" s="85">
        <v>18</v>
      </c>
      <c r="B66" s="86" t="s">
        <v>40</v>
      </c>
      <c r="C66" s="60">
        <v>283</v>
      </c>
      <c r="D66" s="65">
        <v>0.012208800690250215</v>
      </c>
      <c r="E66" s="60">
        <v>814</v>
      </c>
      <c r="F66" s="65">
        <v>0.025715549377645794</v>
      </c>
      <c r="G66" s="87">
        <v>-0.6523341523341524</v>
      </c>
      <c r="H66" s="88">
        <v>-12</v>
      </c>
      <c r="I66" s="60">
        <v>245</v>
      </c>
      <c r="J66" s="89">
        <v>0.15510204081632661</v>
      </c>
      <c r="K66" s="90">
        <v>5</v>
      </c>
      <c r="L66" s="14"/>
      <c r="M66" s="14"/>
      <c r="N66" s="85">
        <v>18</v>
      </c>
      <c r="O66" s="86" t="s">
        <v>38</v>
      </c>
      <c r="P66" s="60">
        <v>3747</v>
      </c>
      <c r="Q66" s="65">
        <v>0.012291774647517698</v>
      </c>
      <c r="R66" s="60">
        <v>4446</v>
      </c>
      <c r="S66" s="65">
        <v>0.0163858902963539</v>
      </c>
      <c r="T66" s="63">
        <v>-0.15721997300944668</v>
      </c>
      <c r="U66" s="90">
        <v>-6</v>
      </c>
    </row>
    <row r="67" spans="1:21" ht="15">
      <c r="A67" s="85">
        <v>19</v>
      </c>
      <c r="B67" s="86" t="s">
        <v>143</v>
      </c>
      <c r="C67" s="60">
        <v>252</v>
      </c>
      <c r="D67" s="65">
        <v>0.01087144089732528</v>
      </c>
      <c r="E67" s="60">
        <v>494</v>
      </c>
      <c r="F67" s="65">
        <v>0.015606242496998799</v>
      </c>
      <c r="G67" s="87">
        <v>-0.4898785425101214</v>
      </c>
      <c r="H67" s="88">
        <v>-3</v>
      </c>
      <c r="I67" s="60">
        <v>266</v>
      </c>
      <c r="J67" s="89">
        <v>-0.052631578947368474</v>
      </c>
      <c r="K67" s="90">
        <v>-1</v>
      </c>
      <c r="N67" s="85">
        <v>19</v>
      </c>
      <c r="O67" s="86" t="s">
        <v>99</v>
      </c>
      <c r="P67" s="60">
        <v>3746</v>
      </c>
      <c r="Q67" s="65">
        <v>0.012288494216600292</v>
      </c>
      <c r="R67" s="60">
        <v>2836</v>
      </c>
      <c r="S67" s="65">
        <v>0.010452178335685933</v>
      </c>
      <c r="T67" s="63">
        <v>0.3208744710860367</v>
      </c>
      <c r="U67" s="90">
        <v>3</v>
      </c>
    </row>
    <row r="68" spans="1:21" ht="15">
      <c r="A68" s="97">
        <v>20</v>
      </c>
      <c r="B68" s="91" t="s">
        <v>144</v>
      </c>
      <c r="C68" s="68">
        <v>249</v>
      </c>
      <c r="D68" s="73">
        <v>0.010742018981880931</v>
      </c>
      <c r="E68" s="68">
        <v>363</v>
      </c>
      <c r="F68" s="73">
        <v>0.011467744992733935</v>
      </c>
      <c r="G68" s="92">
        <v>-0.31404958677685946</v>
      </c>
      <c r="H68" s="93">
        <v>3</v>
      </c>
      <c r="I68" s="68">
        <v>262</v>
      </c>
      <c r="J68" s="94">
        <v>-0.04961832061068705</v>
      </c>
      <c r="K68" s="95">
        <v>-1</v>
      </c>
      <c r="N68" s="97">
        <v>20</v>
      </c>
      <c r="O68" s="91" t="s">
        <v>87</v>
      </c>
      <c r="P68" s="68">
        <v>3741</v>
      </c>
      <c r="Q68" s="73">
        <v>0.012272092062013266</v>
      </c>
      <c r="R68" s="68">
        <v>2214</v>
      </c>
      <c r="S68" s="73">
        <v>0.008159775329763279</v>
      </c>
      <c r="T68" s="71">
        <v>0.6897018970189701</v>
      </c>
      <c r="U68" s="95">
        <v>11</v>
      </c>
    </row>
    <row r="69" spans="1:21" ht="15">
      <c r="A69" s="182" t="s">
        <v>46</v>
      </c>
      <c r="B69" s="183"/>
      <c r="C69" s="26">
        <f>SUM(C49:C68)</f>
        <v>9551</v>
      </c>
      <c r="D69" s="6">
        <f>C69/C71</f>
        <v>0.4120362381363244</v>
      </c>
      <c r="E69" s="26">
        <f>SUM(E49:E68)</f>
        <v>11875</v>
      </c>
      <c r="F69" s="6">
        <f>E69/E71</f>
        <v>0.3751500600240096</v>
      </c>
      <c r="G69" s="17">
        <f>C69/E69-1</f>
        <v>-0.19570526315789472</v>
      </c>
      <c r="H69" s="17"/>
      <c r="I69" s="26">
        <f>SUM(I49:I68)</f>
        <v>8297</v>
      </c>
      <c r="J69" s="18">
        <f>C69/I69-1</f>
        <v>0.15113896589128606</v>
      </c>
      <c r="K69" s="19"/>
      <c r="N69" s="182" t="s">
        <v>46</v>
      </c>
      <c r="O69" s="183"/>
      <c r="P69" s="3">
        <f>SUM(P49:P68)</f>
        <v>118819</v>
      </c>
      <c r="Q69" s="6">
        <f>P69/P71</f>
        <v>0.38977752117518155</v>
      </c>
      <c r="R69" s="3">
        <f>SUM(R49:R68)</f>
        <v>106654</v>
      </c>
      <c r="S69" s="6">
        <f>R69/R71</f>
        <v>0.3930770903435288</v>
      </c>
      <c r="T69" s="17">
        <f>P69/R69-1</f>
        <v>0.11406041967483649</v>
      </c>
      <c r="U69" s="106"/>
    </row>
    <row r="70" spans="1:21" ht="15">
      <c r="A70" s="182" t="s">
        <v>12</v>
      </c>
      <c r="B70" s="183"/>
      <c r="C70" s="26">
        <f>C71-SUM(C49:C68)</f>
        <v>13629</v>
      </c>
      <c r="D70" s="6">
        <f>C70/C71</f>
        <v>0.5879637618636756</v>
      </c>
      <c r="E70" s="26">
        <f>E71-SUM(E49:E68)</f>
        <v>19779</v>
      </c>
      <c r="F70" s="6">
        <f>E70/E71</f>
        <v>0.6248499399759904</v>
      </c>
      <c r="G70" s="17">
        <f>C70/E70-1</f>
        <v>-0.310935841043531</v>
      </c>
      <c r="H70" s="17"/>
      <c r="I70" s="26">
        <f>I71-SUM(I49:I68)</f>
        <v>14934</v>
      </c>
      <c r="J70" s="18">
        <f>C70/I70-1</f>
        <v>-0.08738449176376051</v>
      </c>
      <c r="K70" s="19"/>
      <c r="N70" s="182" t="s">
        <v>12</v>
      </c>
      <c r="O70" s="183"/>
      <c r="P70" s="3">
        <f>P71-SUM(P49:P68)</f>
        <v>186019</v>
      </c>
      <c r="Q70" s="6">
        <f>P70/P71</f>
        <v>0.6102224788248184</v>
      </c>
      <c r="R70" s="3">
        <f>R71-SUM(R49:R68)</f>
        <v>164677</v>
      </c>
      <c r="S70" s="6">
        <f>R70/R71</f>
        <v>0.6069229096564712</v>
      </c>
      <c r="T70" s="17">
        <f>P70/R70-1</f>
        <v>0.12959915470891503</v>
      </c>
      <c r="U70" s="107"/>
    </row>
    <row r="71" spans="1:21" ht="15">
      <c r="A71" s="184" t="s">
        <v>35</v>
      </c>
      <c r="B71" s="185"/>
      <c r="C71" s="24">
        <v>23180</v>
      </c>
      <c r="D71" s="98">
        <v>1</v>
      </c>
      <c r="E71" s="24">
        <v>31654</v>
      </c>
      <c r="F71" s="98">
        <v>1</v>
      </c>
      <c r="G71" s="20">
        <v>-0.26770708283313327</v>
      </c>
      <c r="H71" s="20"/>
      <c r="I71" s="24">
        <v>23231</v>
      </c>
      <c r="J71" s="44">
        <v>-0.002195342430373226</v>
      </c>
      <c r="K71" s="99"/>
      <c r="N71" s="184" t="s">
        <v>35</v>
      </c>
      <c r="O71" s="185"/>
      <c r="P71" s="24">
        <v>304838</v>
      </c>
      <c r="Q71" s="98">
        <v>1</v>
      </c>
      <c r="R71" s="24">
        <v>271331</v>
      </c>
      <c r="S71" s="98">
        <v>1</v>
      </c>
      <c r="T71" s="108">
        <v>0.12349123395410033</v>
      </c>
      <c r="U71" s="99"/>
    </row>
    <row r="72" spans="1:14" ht="15">
      <c r="A72" t="s">
        <v>105</v>
      </c>
      <c r="N72" t="s">
        <v>105</v>
      </c>
    </row>
    <row r="73" spans="1:14" ht="15">
      <c r="A73" s="9" t="s">
        <v>104</v>
      </c>
      <c r="N73" s="9" t="s">
        <v>104</v>
      </c>
    </row>
  </sheetData>
  <sheetProtection/>
  <mergeCells count="82">
    <mergeCell ref="N70:O70"/>
    <mergeCell ref="N71:O71"/>
    <mergeCell ref="U45:U46"/>
    <mergeCell ref="N46:N48"/>
    <mergeCell ref="O46:O48"/>
    <mergeCell ref="T47:T48"/>
    <mergeCell ref="U47:U48"/>
    <mergeCell ref="N69:O69"/>
    <mergeCell ref="N34:O34"/>
    <mergeCell ref="N39:U40"/>
    <mergeCell ref="N41:U41"/>
    <mergeCell ref="N43:N45"/>
    <mergeCell ref="O43:O45"/>
    <mergeCell ref="P43:U43"/>
    <mergeCell ref="P44:U44"/>
    <mergeCell ref="P45:Q46"/>
    <mergeCell ref="R45:S46"/>
    <mergeCell ref="T45:T46"/>
    <mergeCell ref="N9:N11"/>
    <mergeCell ref="O9:O11"/>
    <mergeCell ref="T10:T11"/>
    <mergeCell ref="U10:U11"/>
    <mergeCell ref="N32:O32"/>
    <mergeCell ref="N33:O33"/>
    <mergeCell ref="N2:U3"/>
    <mergeCell ref="N4:U4"/>
    <mergeCell ref="N6:N8"/>
    <mergeCell ref="O6:O8"/>
    <mergeCell ref="P6:U6"/>
    <mergeCell ref="P7:U7"/>
    <mergeCell ref="P8:Q9"/>
    <mergeCell ref="R8:S9"/>
    <mergeCell ref="T8:T9"/>
    <mergeCell ref="U8:U9"/>
    <mergeCell ref="J8:J9"/>
    <mergeCell ref="K8:K9"/>
    <mergeCell ref="A71:B71"/>
    <mergeCell ref="A69:B69"/>
    <mergeCell ref="A70:B70"/>
    <mergeCell ref="A32:B32"/>
    <mergeCell ref="A33:B33"/>
    <mergeCell ref="A34:B34"/>
    <mergeCell ref="A46:A48"/>
    <mergeCell ref="J47:J48"/>
    <mergeCell ref="K47:K48"/>
    <mergeCell ref="J10:J11"/>
    <mergeCell ref="K10:K11"/>
    <mergeCell ref="I44:K44"/>
    <mergeCell ref="H47:H48"/>
    <mergeCell ref="H45:H46"/>
    <mergeCell ref="I43:K43"/>
    <mergeCell ref="I45:I46"/>
    <mergeCell ref="J45:J46"/>
    <mergeCell ref="A3:K3"/>
    <mergeCell ref="A4:K4"/>
    <mergeCell ref="A6:A8"/>
    <mergeCell ref="B6:B8"/>
    <mergeCell ref="I6:K6"/>
    <mergeCell ref="C8:D9"/>
    <mergeCell ref="E8:F9"/>
    <mergeCell ref="G8:G9"/>
    <mergeCell ref="I8:I9"/>
    <mergeCell ref="C6:H6"/>
    <mergeCell ref="A9:A11"/>
    <mergeCell ref="B9:B11"/>
    <mergeCell ref="G10:G11"/>
    <mergeCell ref="E45:F46"/>
    <mergeCell ref="G45:G46"/>
    <mergeCell ref="B43:B45"/>
    <mergeCell ref="C45:D46"/>
    <mergeCell ref="B46:B48"/>
    <mergeCell ref="G47:G48"/>
    <mergeCell ref="C7:H7"/>
    <mergeCell ref="H8:H9"/>
    <mergeCell ref="H10:H11"/>
    <mergeCell ref="C43:H43"/>
    <mergeCell ref="C44:H44"/>
    <mergeCell ref="A40:K40"/>
    <mergeCell ref="A41:K41"/>
    <mergeCell ref="A43:A45"/>
    <mergeCell ref="I7:K7"/>
    <mergeCell ref="K45:K46"/>
  </mergeCells>
  <conditionalFormatting sqref="K32">
    <cfRule type="cellIs" priority="973" dxfId="146" operator="lessThan">
      <formula>0</formula>
    </cfRule>
  </conditionalFormatting>
  <conditionalFormatting sqref="K33">
    <cfRule type="cellIs" priority="975" dxfId="146" operator="lessThan">
      <formula>0</formula>
    </cfRule>
  </conditionalFormatting>
  <conditionalFormatting sqref="G32:H32 J32">
    <cfRule type="cellIs" priority="974" dxfId="146" operator="lessThan">
      <formula>0</formula>
    </cfRule>
  </conditionalFormatting>
  <conditionalFormatting sqref="G33:H33 J33">
    <cfRule type="cellIs" priority="976" dxfId="146" operator="lessThan">
      <formula>0</formula>
    </cfRule>
  </conditionalFormatting>
  <conditionalFormatting sqref="K69">
    <cfRule type="cellIs" priority="969" dxfId="146" operator="lessThan">
      <formula>0</formula>
    </cfRule>
  </conditionalFormatting>
  <conditionalFormatting sqref="K70">
    <cfRule type="cellIs" priority="971" dxfId="146" operator="lessThan">
      <formula>0</formula>
    </cfRule>
  </conditionalFormatting>
  <conditionalFormatting sqref="G69:H69 J69">
    <cfRule type="cellIs" priority="970" dxfId="146" operator="lessThan">
      <formula>0</formula>
    </cfRule>
  </conditionalFormatting>
  <conditionalFormatting sqref="G70:H70 J70">
    <cfRule type="cellIs" priority="972" dxfId="146" operator="lessThan">
      <formula>0</formula>
    </cfRule>
  </conditionalFormatting>
  <conditionalFormatting sqref="G49:G68 J49:J68">
    <cfRule type="cellIs" priority="55" dxfId="146" operator="lessThan">
      <formula>0</formula>
    </cfRule>
  </conditionalFormatting>
  <conditionalFormatting sqref="K49:K68">
    <cfRule type="cellIs" priority="52" dxfId="146" operator="lessThan">
      <formula>0</formula>
    </cfRule>
    <cfRule type="cellIs" priority="53" dxfId="148" operator="equal">
      <formula>0</formula>
    </cfRule>
    <cfRule type="cellIs" priority="54" dxfId="149" operator="greaterThan">
      <formula>0</formula>
    </cfRule>
  </conditionalFormatting>
  <conditionalFormatting sqref="H49:H68">
    <cfRule type="cellIs" priority="49" dxfId="146" operator="lessThan">
      <formula>0</formula>
    </cfRule>
    <cfRule type="cellIs" priority="50" dxfId="148" operator="equal">
      <formula>0</formula>
    </cfRule>
    <cfRule type="cellIs" priority="51" dxfId="149" operator="greaterThan">
      <formula>0</formula>
    </cfRule>
  </conditionalFormatting>
  <conditionalFormatting sqref="G71 J71">
    <cfRule type="cellIs" priority="48" dxfId="146" operator="lessThan">
      <formula>0</formula>
    </cfRule>
  </conditionalFormatting>
  <conditionalFormatting sqref="K71">
    <cfRule type="cellIs" priority="47" dxfId="146" operator="lessThan">
      <formula>0</formula>
    </cfRule>
  </conditionalFormatting>
  <conditionalFormatting sqref="H71">
    <cfRule type="cellIs" priority="46" dxfId="146" operator="lessThan">
      <formula>0</formula>
    </cfRule>
  </conditionalFormatting>
  <conditionalFormatting sqref="U33">
    <cfRule type="cellIs" priority="37" dxfId="146" operator="lessThan">
      <formula>0</formula>
    </cfRule>
  </conditionalFormatting>
  <conditionalFormatting sqref="T33">
    <cfRule type="cellIs" priority="36" dxfId="146" operator="lessThan">
      <formula>0</formula>
    </cfRule>
  </conditionalFormatting>
  <conditionalFormatting sqref="T32">
    <cfRule type="cellIs" priority="35" dxfId="146" operator="lessThan">
      <formula>0</formula>
    </cfRule>
  </conditionalFormatting>
  <conditionalFormatting sqref="U32">
    <cfRule type="cellIs" priority="38" dxfId="146" operator="lessThan">
      <formula>0</formula>
    </cfRule>
    <cfRule type="cellIs" priority="39" dxfId="148" operator="equal">
      <formula>0</formula>
    </cfRule>
    <cfRule type="cellIs" priority="40" dxfId="149" operator="greaterThan">
      <formula>0</formula>
    </cfRule>
  </conditionalFormatting>
  <conditionalFormatting sqref="T69">
    <cfRule type="cellIs" priority="29" dxfId="146" operator="lessThan">
      <formula>0</formula>
    </cfRule>
  </conditionalFormatting>
  <conditionalFormatting sqref="U70">
    <cfRule type="cellIs" priority="31" dxfId="146" operator="lessThan">
      <formula>0</formula>
    </cfRule>
  </conditionalFormatting>
  <conditionalFormatting sqref="U69">
    <cfRule type="cellIs" priority="32" dxfId="146" operator="lessThan">
      <formula>0</formula>
    </cfRule>
    <cfRule type="cellIs" priority="33" dxfId="148" operator="equal">
      <formula>0</formula>
    </cfRule>
    <cfRule type="cellIs" priority="34" dxfId="149" operator="greaterThan">
      <formula>0</formula>
    </cfRule>
  </conditionalFormatting>
  <conditionalFormatting sqref="T70">
    <cfRule type="cellIs" priority="30" dxfId="146" operator="lessThan">
      <formula>0</formula>
    </cfRule>
  </conditionalFormatting>
  <conditionalFormatting sqref="U71">
    <cfRule type="cellIs" priority="28" dxfId="146" operator="lessThan">
      <formula>0</formula>
    </cfRule>
  </conditionalFormatting>
  <conditionalFormatting sqref="T49:T68">
    <cfRule type="cellIs" priority="21" dxfId="146" operator="lessThan">
      <formula>0</formula>
    </cfRule>
  </conditionalFormatting>
  <conditionalFormatting sqref="U49:U68">
    <cfRule type="cellIs" priority="18" dxfId="146" operator="lessThan">
      <formula>0</formula>
    </cfRule>
    <cfRule type="cellIs" priority="19" dxfId="148" operator="equal">
      <formula>0</formula>
    </cfRule>
    <cfRule type="cellIs" priority="20" dxfId="149" operator="greaterThan">
      <formula>0</formula>
    </cfRule>
  </conditionalFormatting>
  <conditionalFormatting sqref="T71">
    <cfRule type="cellIs" priority="17" dxfId="146" operator="lessThan">
      <formula>0</formula>
    </cfRule>
  </conditionalFormatting>
  <conditionalFormatting sqref="G12:G31 J12:J31">
    <cfRule type="cellIs" priority="16" dxfId="146" operator="lessThan">
      <formula>0</formula>
    </cfRule>
  </conditionalFormatting>
  <conditionalFormatting sqref="K12:K31">
    <cfRule type="cellIs" priority="13" dxfId="146" operator="lessThan">
      <formula>0</formula>
    </cfRule>
    <cfRule type="cellIs" priority="14" dxfId="148" operator="equal">
      <formula>0</formula>
    </cfRule>
    <cfRule type="cellIs" priority="15" dxfId="149" operator="greaterThan">
      <formula>0</formula>
    </cfRule>
  </conditionalFormatting>
  <conditionalFormatting sqref="H12:H31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G34 J34">
    <cfRule type="cellIs" priority="9" dxfId="146" operator="lessThan">
      <formula>0</formula>
    </cfRule>
  </conditionalFormatting>
  <conditionalFormatting sqref="K34">
    <cfRule type="cellIs" priority="8" dxfId="146" operator="lessThan">
      <formula>0</formula>
    </cfRule>
  </conditionalFormatting>
  <conditionalFormatting sqref="H34">
    <cfRule type="cellIs" priority="7" dxfId="146" operator="lessThan">
      <formula>0</formula>
    </cfRule>
  </conditionalFormatting>
  <conditionalFormatting sqref="T12:T31">
    <cfRule type="cellIs" priority="6" dxfId="146" operator="lessThan">
      <formula>0</formula>
    </cfRule>
  </conditionalFormatting>
  <conditionalFormatting sqref="U12:U31">
    <cfRule type="cellIs" priority="3" dxfId="146" operator="lessThan">
      <formula>0</formula>
    </cfRule>
    <cfRule type="cellIs" priority="4" dxfId="148" operator="equal">
      <formula>0</formula>
    </cfRule>
    <cfRule type="cellIs" priority="5" dxfId="149" operator="greaterThan">
      <formula>0</formula>
    </cfRule>
  </conditionalFormatting>
  <conditionalFormatting sqref="T34">
    <cfRule type="cellIs" priority="2" dxfId="146" operator="lessThan">
      <formula>0</formula>
    </cfRule>
  </conditionalFormatting>
  <conditionalFormatting sqref="U34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55"/>
  <sheetViews>
    <sheetView showGridLines="0" zoomScalePageLayoutView="0" workbookViewId="0" topLeftCell="A1">
      <selection activeCell="R53" sqref="R53:W53"/>
    </sheetView>
  </sheetViews>
  <sheetFormatPr defaultColWidth="9.140625" defaultRowHeight="15"/>
  <cols>
    <col min="1" max="1" width="2.00390625" style="0" customWidth="1"/>
    <col min="2" max="2" width="8.140625" style="0" customWidth="1"/>
    <col min="3" max="3" width="20.28125" style="0" customWidth="1"/>
    <col min="4" max="9" width="8.8515625" style="0" customWidth="1"/>
    <col min="10" max="10" width="9.421875" style="0" customWidth="1"/>
    <col min="11" max="12" width="11.28125" style="0" customWidth="1"/>
    <col min="13" max="14" width="8.8515625" style="0" customWidth="1"/>
    <col min="15" max="15" width="13.28125" style="0" customWidth="1"/>
    <col min="16" max="16" width="9.421875" style="0" customWidth="1"/>
    <col min="17" max="17" width="20.8515625" style="0" customWidth="1"/>
    <col min="18" max="22" width="11.00390625" style="0" customWidth="1"/>
  </cols>
  <sheetData>
    <row r="1" spans="2:15" ht="15">
      <c r="B1" t="s">
        <v>3</v>
      </c>
      <c r="D1" s="48"/>
      <c r="O1" s="49">
        <v>44532</v>
      </c>
    </row>
    <row r="2" spans="2:15" ht="14.25" customHeight="1">
      <c r="B2" s="153" t="s">
        <v>86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2:15" ht="14.25" customHeight="1">
      <c r="B3" s="154" t="s">
        <v>14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67" t="s">
        <v>0</v>
      </c>
      <c r="C5" s="169" t="s">
        <v>1</v>
      </c>
      <c r="D5" s="146" t="s">
        <v>152</v>
      </c>
      <c r="E5" s="147"/>
      <c r="F5" s="147"/>
      <c r="G5" s="147"/>
      <c r="H5" s="148"/>
      <c r="I5" s="147" t="s">
        <v>137</v>
      </c>
      <c r="J5" s="147"/>
      <c r="K5" s="146" t="s">
        <v>153</v>
      </c>
      <c r="L5" s="147"/>
      <c r="M5" s="147"/>
      <c r="N5" s="147"/>
      <c r="O5" s="148"/>
    </row>
    <row r="6" spans="2:15" ht="14.25" customHeight="1">
      <c r="B6" s="168"/>
      <c r="C6" s="170"/>
      <c r="D6" s="143" t="s">
        <v>154</v>
      </c>
      <c r="E6" s="144"/>
      <c r="F6" s="144"/>
      <c r="G6" s="144"/>
      <c r="H6" s="145"/>
      <c r="I6" s="144" t="s">
        <v>138</v>
      </c>
      <c r="J6" s="144"/>
      <c r="K6" s="143" t="s">
        <v>155</v>
      </c>
      <c r="L6" s="144"/>
      <c r="M6" s="144"/>
      <c r="N6" s="144"/>
      <c r="O6" s="145"/>
    </row>
    <row r="7" spans="2:15" ht="14.25" customHeight="1">
      <c r="B7" s="168"/>
      <c r="C7" s="168"/>
      <c r="D7" s="155">
        <v>2021</v>
      </c>
      <c r="E7" s="156"/>
      <c r="F7" s="159">
        <v>2020</v>
      </c>
      <c r="G7" s="159"/>
      <c r="H7" s="176" t="s">
        <v>5</v>
      </c>
      <c r="I7" s="178">
        <v>2021</v>
      </c>
      <c r="J7" s="155" t="s">
        <v>156</v>
      </c>
      <c r="K7" s="155">
        <v>2021</v>
      </c>
      <c r="L7" s="156"/>
      <c r="M7" s="159">
        <v>2020</v>
      </c>
      <c r="N7" s="156"/>
      <c r="O7" s="181" t="s">
        <v>5</v>
      </c>
    </row>
    <row r="8" spans="2:15" ht="14.25" customHeight="1">
      <c r="B8" s="161" t="s">
        <v>6</v>
      </c>
      <c r="C8" s="161" t="s">
        <v>7</v>
      </c>
      <c r="D8" s="157"/>
      <c r="E8" s="158"/>
      <c r="F8" s="160"/>
      <c r="G8" s="160"/>
      <c r="H8" s="177"/>
      <c r="I8" s="179"/>
      <c r="J8" s="180"/>
      <c r="K8" s="157"/>
      <c r="L8" s="158"/>
      <c r="M8" s="160"/>
      <c r="N8" s="158"/>
      <c r="O8" s="181"/>
    </row>
    <row r="9" spans="2:15" ht="14.25" customHeight="1">
      <c r="B9" s="161"/>
      <c r="C9" s="161"/>
      <c r="D9" s="136" t="s">
        <v>8</v>
      </c>
      <c r="E9" s="137" t="s">
        <v>2</v>
      </c>
      <c r="F9" s="133" t="s">
        <v>8</v>
      </c>
      <c r="G9" s="38" t="s">
        <v>2</v>
      </c>
      <c r="H9" s="163" t="s">
        <v>9</v>
      </c>
      <c r="I9" s="39" t="s">
        <v>8</v>
      </c>
      <c r="J9" s="174" t="s">
        <v>157</v>
      </c>
      <c r="K9" s="136" t="s">
        <v>8</v>
      </c>
      <c r="L9" s="37" t="s">
        <v>2</v>
      </c>
      <c r="M9" s="133" t="s">
        <v>8</v>
      </c>
      <c r="N9" s="37" t="s">
        <v>2</v>
      </c>
      <c r="O9" s="172" t="s">
        <v>9</v>
      </c>
    </row>
    <row r="10" spans="2:15" ht="14.25" customHeight="1">
      <c r="B10" s="162"/>
      <c r="C10" s="162"/>
      <c r="D10" s="135" t="s">
        <v>10</v>
      </c>
      <c r="E10" s="134" t="s">
        <v>11</v>
      </c>
      <c r="F10" s="36" t="s">
        <v>10</v>
      </c>
      <c r="G10" s="41" t="s">
        <v>11</v>
      </c>
      <c r="H10" s="171"/>
      <c r="I10" s="40" t="s">
        <v>10</v>
      </c>
      <c r="J10" s="175"/>
      <c r="K10" s="135" t="s">
        <v>10</v>
      </c>
      <c r="L10" s="134" t="s">
        <v>11</v>
      </c>
      <c r="M10" s="36" t="s">
        <v>10</v>
      </c>
      <c r="N10" s="134" t="s">
        <v>11</v>
      </c>
      <c r="O10" s="173"/>
    </row>
    <row r="11" spans="2:15" ht="14.25" customHeight="1">
      <c r="B11" s="50">
        <v>1</v>
      </c>
      <c r="C11" s="51" t="s">
        <v>25</v>
      </c>
      <c r="D11" s="52">
        <v>1178</v>
      </c>
      <c r="E11" s="53">
        <v>0.19646430953969313</v>
      </c>
      <c r="F11" s="52">
        <v>1049</v>
      </c>
      <c r="G11" s="54">
        <v>0.17710619618436604</v>
      </c>
      <c r="H11" s="55">
        <v>0.12297426120114396</v>
      </c>
      <c r="I11" s="56">
        <v>1073</v>
      </c>
      <c r="J11" s="57">
        <v>0.097856477166822</v>
      </c>
      <c r="K11" s="52">
        <v>12898</v>
      </c>
      <c r="L11" s="53">
        <v>0.19404826382620208</v>
      </c>
      <c r="M11" s="52">
        <v>7595</v>
      </c>
      <c r="N11" s="54">
        <v>0.1468370582321553</v>
      </c>
      <c r="O11" s="55">
        <v>0.6982225148123766</v>
      </c>
    </row>
    <row r="12" spans="2:15" ht="14.25" customHeight="1">
      <c r="B12" s="58">
        <v>2</v>
      </c>
      <c r="C12" s="59" t="s">
        <v>22</v>
      </c>
      <c r="D12" s="60">
        <v>893</v>
      </c>
      <c r="E12" s="61">
        <v>0.1489326217478319</v>
      </c>
      <c r="F12" s="60">
        <v>760</v>
      </c>
      <c r="G12" s="62">
        <v>0.12831335471889246</v>
      </c>
      <c r="H12" s="63">
        <v>0.17500000000000004</v>
      </c>
      <c r="I12" s="64">
        <v>967</v>
      </c>
      <c r="J12" s="65">
        <v>-0.0765253360910031</v>
      </c>
      <c r="K12" s="60">
        <v>9030</v>
      </c>
      <c r="L12" s="61">
        <v>0.13585484744538726</v>
      </c>
      <c r="M12" s="60">
        <v>6953</v>
      </c>
      <c r="N12" s="62">
        <v>0.13442502513340035</v>
      </c>
      <c r="O12" s="63">
        <v>0.2987199769883504</v>
      </c>
    </row>
    <row r="13" spans="2:15" ht="14.25" customHeight="1">
      <c r="B13" s="58">
        <v>3</v>
      </c>
      <c r="C13" s="59" t="s">
        <v>27</v>
      </c>
      <c r="D13" s="60">
        <v>807</v>
      </c>
      <c r="E13" s="61">
        <v>0.13458972648432288</v>
      </c>
      <c r="F13" s="60">
        <v>678</v>
      </c>
      <c r="G13" s="62">
        <v>0.11446901907816985</v>
      </c>
      <c r="H13" s="63">
        <v>0.19026548672566368</v>
      </c>
      <c r="I13" s="64">
        <v>635</v>
      </c>
      <c r="J13" s="65">
        <v>0.2708661417322835</v>
      </c>
      <c r="K13" s="60">
        <v>8283</v>
      </c>
      <c r="L13" s="61">
        <v>0.12461635674309442</v>
      </c>
      <c r="M13" s="60">
        <v>7003</v>
      </c>
      <c r="N13" s="62">
        <v>0.13539169437785167</v>
      </c>
      <c r="O13" s="63">
        <v>0.1827788090818221</v>
      </c>
    </row>
    <row r="14" spans="2:15" ht="14.25" customHeight="1">
      <c r="B14" s="58">
        <v>4</v>
      </c>
      <c r="C14" s="59" t="s">
        <v>54</v>
      </c>
      <c r="D14" s="60">
        <v>444</v>
      </c>
      <c r="E14" s="61">
        <v>0.07404936624416278</v>
      </c>
      <c r="F14" s="60">
        <v>448</v>
      </c>
      <c r="G14" s="62">
        <v>0.07563734593955766</v>
      </c>
      <c r="H14" s="63">
        <v>-0.008928571428571397</v>
      </c>
      <c r="I14" s="64">
        <v>521</v>
      </c>
      <c r="J14" s="65">
        <v>-0.14779270633397312</v>
      </c>
      <c r="K14" s="60">
        <v>6062</v>
      </c>
      <c r="L14" s="61">
        <v>0.09120178130829873</v>
      </c>
      <c r="M14" s="60">
        <v>3520</v>
      </c>
      <c r="N14" s="62">
        <v>0.06805351480937283</v>
      </c>
      <c r="O14" s="63">
        <v>0.7221590909090909</v>
      </c>
    </row>
    <row r="15" spans="2:15" ht="14.25" customHeight="1">
      <c r="B15" s="66">
        <v>5</v>
      </c>
      <c r="C15" s="67" t="s">
        <v>32</v>
      </c>
      <c r="D15" s="68">
        <v>410</v>
      </c>
      <c r="E15" s="69">
        <v>0.06837891927951968</v>
      </c>
      <c r="F15" s="68">
        <v>646</v>
      </c>
      <c r="G15" s="70">
        <v>0.10906635151105859</v>
      </c>
      <c r="H15" s="71">
        <v>-0.3653250773993808</v>
      </c>
      <c r="I15" s="72">
        <v>386</v>
      </c>
      <c r="J15" s="73">
        <v>0.06217616580310881</v>
      </c>
      <c r="K15" s="68">
        <v>5422</v>
      </c>
      <c r="L15" s="69">
        <v>0.08157308780164892</v>
      </c>
      <c r="M15" s="68">
        <v>6124</v>
      </c>
      <c r="N15" s="70">
        <v>0.1183976490603975</v>
      </c>
      <c r="O15" s="71">
        <v>-0.11463096015676033</v>
      </c>
    </row>
    <row r="16" spans="2:15" ht="14.25" customHeight="1">
      <c r="B16" s="50">
        <v>6</v>
      </c>
      <c r="C16" s="51" t="s">
        <v>19</v>
      </c>
      <c r="D16" s="52">
        <v>435</v>
      </c>
      <c r="E16" s="53">
        <v>0.07254836557705137</v>
      </c>
      <c r="F16" s="52">
        <v>439</v>
      </c>
      <c r="G16" s="54">
        <v>0.07411784568630761</v>
      </c>
      <c r="H16" s="55">
        <v>-0.009111617312072884</v>
      </c>
      <c r="I16" s="56">
        <v>275</v>
      </c>
      <c r="J16" s="57">
        <v>0.5818181818181818</v>
      </c>
      <c r="K16" s="52">
        <v>4848</v>
      </c>
      <c r="L16" s="53">
        <v>0.07293735331287236</v>
      </c>
      <c r="M16" s="52">
        <v>4799</v>
      </c>
      <c r="N16" s="54">
        <v>0.09278091408243755</v>
      </c>
      <c r="O16" s="55">
        <v>0.010210460512606767</v>
      </c>
    </row>
    <row r="17" spans="2:15" ht="14.25" customHeight="1">
      <c r="B17" s="58">
        <v>7</v>
      </c>
      <c r="C17" s="59" t="s">
        <v>20</v>
      </c>
      <c r="D17" s="60">
        <v>313</v>
      </c>
      <c r="E17" s="61">
        <v>0.052201467645096734</v>
      </c>
      <c r="F17" s="60">
        <v>342</v>
      </c>
      <c r="G17" s="62">
        <v>0.05774100962350161</v>
      </c>
      <c r="H17" s="63">
        <v>-0.08479532163742687</v>
      </c>
      <c r="I17" s="64">
        <v>344</v>
      </c>
      <c r="J17" s="65">
        <v>-0.09011627906976749</v>
      </c>
      <c r="K17" s="60">
        <v>4479</v>
      </c>
      <c r="L17" s="61">
        <v>0.06738580971294457</v>
      </c>
      <c r="M17" s="60">
        <v>2558</v>
      </c>
      <c r="N17" s="62">
        <v>0.049454798546129455</v>
      </c>
      <c r="O17" s="63">
        <v>0.7509773260359656</v>
      </c>
    </row>
    <row r="18" spans="2:15" ht="14.25" customHeight="1">
      <c r="B18" s="58">
        <v>8</v>
      </c>
      <c r="C18" s="59" t="s">
        <v>28</v>
      </c>
      <c r="D18" s="60">
        <v>330</v>
      </c>
      <c r="E18" s="61">
        <v>0.055036691127418276</v>
      </c>
      <c r="F18" s="60">
        <v>724</v>
      </c>
      <c r="G18" s="62">
        <v>0.12223535370589228</v>
      </c>
      <c r="H18" s="63">
        <v>-0.5441988950276243</v>
      </c>
      <c r="I18" s="64">
        <v>195</v>
      </c>
      <c r="J18" s="65">
        <v>0.6923076923076923</v>
      </c>
      <c r="K18" s="60">
        <v>3667</v>
      </c>
      <c r="L18" s="61">
        <v>0.05516940482638262</v>
      </c>
      <c r="M18" s="60">
        <v>4041</v>
      </c>
      <c r="N18" s="62">
        <v>0.07812620833655556</v>
      </c>
      <c r="O18" s="63">
        <v>-0.09255134867607029</v>
      </c>
    </row>
    <row r="19" spans="2:15" ht="14.25" customHeight="1">
      <c r="B19" s="58">
        <v>9</v>
      </c>
      <c r="C19" s="59" t="s">
        <v>21</v>
      </c>
      <c r="D19" s="60">
        <v>516</v>
      </c>
      <c r="E19" s="61">
        <v>0.08605737158105403</v>
      </c>
      <c r="F19" s="60">
        <v>246</v>
      </c>
      <c r="G19" s="62">
        <v>0.04153300692216782</v>
      </c>
      <c r="H19" s="63">
        <v>1.0975609756097562</v>
      </c>
      <c r="I19" s="64">
        <v>352</v>
      </c>
      <c r="J19" s="65">
        <v>0.46590909090909083</v>
      </c>
      <c r="K19" s="60">
        <v>3562</v>
      </c>
      <c r="L19" s="61">
        <v>0.05358969729794789</v>
      </c>
      <c r="M19" s="60">
        <v>2452</v>
      </c>
      <c r="N19" s="62">
        <v>0.04740545974789266</v>
      </c>
      <c r="O19" s="63">
        <v>0.4526916802610115</v>
      </c>
    </row>
    <row r="20" spans="2:15" ht="14.25" customHeight="1">
      <c r="B20" s="66">
        <v>10</v>
      </c>
      <c r="C20" s="67" t="s">
        <v>29</v>
      </c>
      <c r="D20" s="68">
        <v>200</v>
      </c>
      <c r="E20" s="69">
        <v>0.0333555703802535</v>
      </c>
      <c r="F20" s="68">
        <v>251</v>
      </c>
      <c r="G20" s="70">
        <v>0.042377173729528955</v>
      </c>
      <c r="H20" s="71">
        <v>-0.20318725099601598</v>
      </c>
      <c r="I20" s="72">
        <v>154</v>
      </c>
      <c r="J20" s="73">
        <v>0.2987012987012987</v>
      </c>
      <c r="K20" s="68">
        <v>2853</v>
      </c>
      <c r="L20" s="69">
        <v>0.042922910272612386</v>
      </c>
      <c r="M20" s="68">
        <v>2531</v>
      </c>
      <c r="N20" s="70">
        <v>0.04893279715412575</v>
      </c>
      <c r="O20" s="71">
        <v>0.1272224417226393</v>
      </c>
    </row>
    <row r="21" spans="2:15" ht="14.25" customHeight="1">
      <c r="B21" s="50">
        <v>11</v>
      </c>
      <c r="C21" s="51" t="s">
        <v>30</v>
      </c>
      <c r="D21" s="52">
        <v>3</v>
      </c>
      <c r="E21" s="53">
        <v>0.0005003335557038026</v>
      </c>
      <c r="F21" s="52">
        <v>109</v>
      </c>
      <c r="G21" s="54">
        <v>0.018402836400472734</v>
      </c>
      <c r="H21" s="55">
        <v>-0.9724770642201834</v>
      </c>
      <c r="I21" s="56">
        <v>4</v>
      </c>
      <c r="J21" s="57">
        <v>-0.25</v>
      </c>
      <c r="K21" s="52">
        <v>968</v>
      </c>
      <c r="L21" s="53">
        <v>0.014563398928807847</v>
      </c>
      <c r="M21" s="52">
        <v>1451</v>
      </c>
      <c r="N21" s="54">
        <v>0.028052741473977263</v>
      </c>
      <c r="O21" s="55">
        <v>-0.3328738800827016</v>
      </c>
    </row>
    <row r="22" spans="2:15" ht="14.25" customHeight="1">
      <c r="B22" s="58">
        <v>12</v>
      </c>
      <c r="C22" s="59" t="s">
        <v>67</v>
      </c>
      <c r="D22" s="60">
        <v>43</v>
      </c>
      <c r="E22" s="61">
        <v>0.007171447631754503</v>
      </c>
      <c r="F22" s="60">
        <v>95</v>
      </c>
      <c r="G22" s="62">
        <v>0.016039169339861558</v>
      </c>
      <c r="H22" s="63">
        <v>-0.5473684210526315</v>
      </c>
      <c r="I22" s="64">
        <v>36</v>
      </c>
      <c r="J22" s="65">
        <v>0.19444444444444442</v>
      </c>
      <c r="K22" s="60">
        <v>779</v>
      </c>
      <c r="L22" s="61">
        <v>0.011719925377625324</v>
      </c>
      <c r="M22" s="60">
        <v>741</v>
      </c>
      <c r="N22" s="62">
        <v>0.01432603820276854</v>
      </c>
      <c r="O22" s="63">
        <v>0.05128205128205132</v>
      </c>
    </row>
    <row r="23" spans="2:15" ht="14.25" customHeight="1">
      <c r="B23" s="58">
        <v>13</v>
      </c>
      <c r="C23" s="59" t="s">
        <v>31</v>
      </c>
      <c r="D23" s="60">
        <v>48</v>
      </c>
      <c r="E23" s="61">
        <v>0.008005336891260841</v>
      </c>
      <c r="F23" s="60">
        <v>0</v>
      </c>
      <c r="G23" s="62">
        <v>0</v>
      </c>
      <c r="H23" s="63"/>
      <c r="I23" s="64">
        <v>60</v>
      </c>
      <c r="J23" s="65">
        <v>-0.19999999999999996</v>
      </c>
      <c r="K23" s="60">
        <v>432</v>
      </c>
      <c r="L23" s="61">
        <v>0.006499368116988626</v>
      </c>
      <c r="M23" s="60">
        <v>0</v>
      </c>
      <c r="N23" s="62">
        <v>0</v>
      </c>
      <c r="O23" s="63"/>
    </row>
    <row r="24" spans="2:15" ht="14.25" customHeight="1">
      <c r="B24" s="58">
        <v>14</v>
      </c>
      <c r="C24" s="59" t="s">
        <v>18</v>
      </c>
      <c r="D24" s="60">
        <v>27</v>
      </c>
      <c r="E24" s="61">
        <v>0.0045030020013342225</v>
      </c>
      <c r="F24" s="60">
        <v>28</v>
      </c>
      <c r="G24" s="62">
        <v>0.004727334121222354</v>
      </c>
      <c r="H24" s="63">
        <v>-0.0357142857142857</v>
      </c>
      <c r="I24" s="64">
        <v>13</v>
      </c>
      <c r="J24" s="65">
        <v>1.076923076923077</v>
      </c>
      <c r="K24" s="60">
        <v>394</v>
      </c>
      <c r="L24" s="61">
        <v>0.0059276644400312935</v>
      </c>
      <c r="M24" s="60">
        <v>340</v>
      </c>
      <c r="N24" s="62">
        <v>0.006573350862268966</v>
      </c>
      <c r="O24" s="63">
        <v>0.1588235294117648</v>
      </c>
    </row>
    <row r="25" spans="2:15" ht="15">
      <c r="B25" s="66">
        <v>15</v>
      </c>
      <c r="C25" s="67" t="s">
        <v>26</v>
      </c>
      <c r="D25" s="68">
        <v>74</v>
      </c>
      <c r="E25" s="69">
        <v>0.012341561040693796</v>
      </c>
      <c r="F25" s="68">
        <v>6</v>
      </c>
      <c r="G25" s="70">
        <v>0.0010130001688333614</v>
      </c>
      <c r="H25" s="71">
        <v>11.333333333333334</v>
      </c>
      <c r="I25" s="72">
        <v>29</v>
      </c>
      <c r="J25" s="73">
        <v>1.5517241379310347</v>
      </c>
      <c r="K25" s="68">
        <v>366</v>
      </c>
      <c r="L25" s="69">
        <v>0.005506409099115364</v>
      </c>
      <c r="M25" s="68">
        <v>255</v>
      </c>
      <c r="N25" s="70">
        <v>0.004930013146701724</v>
      </c>
      <c r="O25" s="71">
        <v>0.43529411764705883</v>
      </c>
    </row>
    <row r="26" spans="2:15" ht="15">
      <c r="B26" s="182" t="s">
        <v>51</v>
      </c>
      <c r="C26" s="183"/>
      <c r="D26" s="26">
        <f>SUM(D11:D25)</f>
        <v>5721</v>
      </c>
      <c r="E26" s="4">
        <f>D26/D28</f>
        <v>0.9541360907271514</v>
      </c>
      <c r="F26" s="26">
        <f>SUM(F11:F25)</f>
        <v>5821</v>
      </c>
      <c r="G26" s="4">
        <f>F26/F28</f>
        <v>0.9827789971298329</v>
      </c>
      <c r="H26" s="7">
        <f>D26/F26-1</f>
        <v>-0.017179178835251663</v>
      </c>
      <c r="I26" s="26">
        <f>SUM(I11:I25)</f>
        <v>5044</v>
      </c>
      <c r="J26" s="4">
        <f>D26/I26-1</f>
        <v>0.13421887390959553</v>
      </c>
      <c r="K26" s="26">
        <f>SUM(K11:K25)</f>
        <v>64043</v>
      </c>
      <c r="L26" s="4">
        <f>K26/K28</f>
        <v>0.9635162785099597</v>
      </c>
      <c r="M26" s="26">
        <f>SUM(M11:M25)</f>
        <v>50363</v>
      </c>
      <c r="N26" s="4">
        <f>M26/M28</f>
        <v>0.9736872631660352</v>
      </c>
      <c r="O26" s="7">
        <f>K26/M26-1</f>
        <v>0.2716279808589639</v>
      </c>
    </row>
    <row r="27" spans="2:15" ht="15">
      <c r="B27" s="182" t="s">
        <v>12</v>
      </c>
      <c r="C27" s="183"/>
      <c r="D27" s="3">
        <f>D28-SUM(D11:D25)</f>
        <v>275</v>
      </c>
      <c r="E27" s="4">
        <f>D27/D28</f>
        <v>0.045863909272848565</v>
      </c>
      <c r="F27" s="3">
        <f>F28-SUM(F11:F25)</f>
        <v>102</v>
      </c>
      <c r="G27" s="6">
        <f>F27/F28</f>
        <v>0.017221002870167146</v>
      </c>
      <c r="H27" s="7">
        <f>D27/F27-1</f>
        <v>1.6960784313725492</v>
      </c>
      <c r="I27" s="3">
        <f>I28-SUM(I11:I25)</f>
        <v>168</v>
      </c>
      <c r="J27" s="8">
        <f>D27/I27-1</f>
        <v>0.6369047619047619</v>
      </c>
      <c r="K27" s="3">
        <f>K28-SUM(K11:K25)</f>
        <v>2425</v>
      </c>
      <c r="L27" s="4">
        <f>K27/K28</f>
        <v>0.03648372149004032</v>
      </c>
      <c r="M27" s="3">
        <f>M28-SUM(M11:M25)</f>
        <v>1361</v>
      </c>
      <c r="N27" s="4">
        <f>M27/M28</f>
        <v>0.02631273683396489</v>
      </c>
      <c r="O27" s="7">
        <f>K27/M27-1</f>
        <v>0.7817781043350478</v>
      </c>
    </row>
    <row r="28" spans="2:15" ht="15">
      <c r="B28" s="184" t="s">
        <v>13</v>
      </c>
      <c r="C28" s="185"/>
      <c r="D28" s="45">
        <v>5996</v>
      </c>
      <c r="E28" s="74">
        <v>1</v>
      </c>
      <c r="F28" s="45">
        <v>5923</v>
      </c>
      <c r="G28" s="75">
        <v>1</v>
      </c>
      <c r="H28" s="42">
        <v>0.012324835387472532</v>
      </c>
      <c r="I28" s="46">
        <v>5212</v>
      </c>
      <c r="J28" s="43">
        <v>0.1504221028396009</v>
      </c>
      <c r="K28" s="45">
        <v>66468</v>
      </c>
      <c r="L28" s="74">
        <v>1</v>
      </c>
      <c r="M28" s="45">
        <v>51724</v>
      </c>
      <c r="N28" s="75">
        <v>0.9999999999999996</v>
      </c>
      <c r="O28" s="42">
        <v>0.2850514268038049</v>
      </c>
    </row>
    <row r="29" spans="2:3" ht="15">
      <c r="B29" t="s">
        <v>105</v>
      </c>
      <c r="C29" s="21"/>
    </row>
    <row r="30" ht="15">
      <c r="B30" s="9" t="s">
        <v>104</v>
      </c>
    </row>
    <row r="31" ht="15">
      <c r="B31" s="22"/>
    </row>
    <row r="32" spans="2:23" ht="15">
      <c r="B32" s="165" t="s">
        <v>175</v>
      </c>
      <c r="C32" s="165"/>
      <c r="D32" s="165"/>
      <c r="E32" s="165"/>
      <c r="F32" s="165"/>
      <c r="G32" s="165"/>
      <c r="H32" s="165"/>
      <c r="I32" s="165"/>
      <c r="J32" s="165"/>
      <c r="K32" s="165"/>
      <c r="L32" s="165"/>
      <c r="M32" s="21"/>
      <c r="P32" s="165" t="s">
        <v>101</v>
      </c>
      <c r="Q32" s="165"/>
      <c r="R32" s="165"/>
      <c r="S32" s="165"/>
      <c r="T32" s="165"/>
      <c r="U32" s="165"/>
      <c r="V32" s="165"/>
      <c r="W32" s="165"/>
    </row>
    <row r="33" spans="2:23" ht="15">
      <c r="B33" s="166" t="s">
        <v>176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21"/>
      <c r="P33" s="166" t="s">
        <v>102</v>
      </c>
      <c r="Q33" s="166"/>
      <c r="R33" s="166"/>
      <c r="S33" s="166"/>
      <c r="T33" s="166"/>
      <c r="U33" s="166"/>
      <c r="V33" s="166"/>
      <c r="W33" s="166"/>
    </row>
    <row r="34" spans="2:23" ht="25.5" customHeight="1">
      <c r="B34" s="15"/>
      <c r="C34" s="15"/>
      <c r="D34" s="15"/>
      <c r="E34" s="15"/>
      <c r="F34" s="15"/>
      <c r="G34" s="15"/>
      <c r="H34" s="15"/>
      <c r="I34" s="15"/>
      <c r="J34" s="15"/>
      <c r="K34" s="76"/>
      <c r="L34" s="77" t="s">
        <v>4</v>
      </c>
      <c r="P34" s="15"/>
      <c r="Q34" s="15"/>
      <c r="R34" s="15"/>
      <c r="S34" s="15"/>
      <c r="T34" s="15"/>
      <c r="U34" s="15"/>
      <c r="V34" s="76"/>
      <c r="W34" s="77" t="s">
        <v>4</v>
      </c>
    </row>
    <row r="35" spans="2:23" ht="15">
      <c r="B35" s="169" t="s">
        <v>0</v>
      </c>
      <c r="C35" s="169" t="s">
        <v>45</v>
      </c>
      <c r="D35" s="146" t="s">
        <v>152</v>
      </c>
      <c r="E35" s="147"/>
      <c r="F35" s="147"/>
      <c r="G35" s="147"/>
      <c r="H35" s="147"/>
      <c r="I35" s="148"/>
      <c r="J35" s="146" t="s">
        <v>137</v>
      </c>
      <c r="K35" s="147"/>
      <c r="L35" s="148"/>
      <c r="P35" s="167" t="s">
        <v>0</v>
      </c>
      <c r="Q35" s="167" t="s">
        <v>45</v>
      </c>
      <c r="R35" s="146" t="s">
        <v>153</v>
      </c>
      <c r="S35" s="147"/>
      <c r="T35" s="147"/>
      <c r="U35" s="147"/>
      <c r="V35" s="147"/>
      <c r="W35" s="148"/>
    </row>
    <row r="36" spans="2:23" ht="15" customHeight="1">
      <c r="B36" s="170"/>
      <c r="C36" s="170"/>
      <c r="D36" s="205" t="s">
        <v>154</v>
      </c>
      <c r="E36" s="206"/>
      <c r="F36" s="206"/>
      <c r="G36" s="206"/>
      <c r="H36" s="206"/>
      <c r="I36" s="207"/>
      <c r="J36" s="143" t="s">
        <v>138</v>
      </c>
      <c r="K36" s="144"/>
      <c r="L36" s="145"/>
      <c r="P36" s="168"/>
      <c r="Q36" s="168"/>
      <c r="R36" s="143" t="s">
        <v>155</v>
      </c>
      <c r="S36" s="144"/>
      <c r="T36" s="144"/>
      <c r="U36" s="144"/>
      <c r="V36" s="144"/>
      <c r="W36" s="145"/>
    </row>
    <row r="37" spans="2:23" ht="15" customHeight="1">
      <c r="B37" s="170"/>
      <c r="C37" s="170"/>
      <c r="D37" s="155">
        <v>2021</v>
      </c>
      <c r="E37" s="156"/>
      <c r="F37" s="159">
        <v>2020</v>
      </c>
      <c r="G37" s="156"/>
      <c r="H37" s="176" t="s">
        <v>5</v>
      </c>
      <c r="I37" s="149" t="s">
        <v>52</v>
      </c>
      <c r="J37" s="186">
        <v>2021</v>
      </c>
      <c r="K37" s="150" t="s">
        <v>156</v>
      </c>
      <c r="L37" s="149" t="s">
        <v>160</v>
      </c>
      <c r="P37" s="168"/>
      <c r="Q37" s="168"/>
      <c r="R37" s="155">
        <v>2021</v>
      </c>
      <c r="S37" s="156"/>
      <c r="T37" s="155">
        <v>2020</v>
      </c>
      <c r="U37" s="156"/>
      <c r="V37" s="176" t="s">
        <v>5</v>
      </c>
      <c r="W37" s="189" t="s">
        <v>81</v>
      </c>
    </row>
    <row r="38" spans="2:23" ht="15">
      <c r="B38" s="210" t="s">
        <v>6</v>
      </c>
      <c r="C38" s="210" t="s">
        <v>45</v>
      </c>
      <c r="D38" s="157"/>
      <c r="E38" s="158"/>
      <c r="F38" s="160"/>
      <c r="G38" s="158"/>
      <c r="H38" s="177"/>
      <c r="I38" s="150"/>
      <c r="J38" s="186"/>
      <c r="K38" s="150"/>
      <c r="L38" s="150"/>
      <c r="P38" s="161" t="s">
        <v>6</v>
      </c>
      <c r="Q38" s="161" t="s">
        <v>45</v>
      </c>
      <c r="R38" s="157"/>
      <c r="S38" s="158"/>
      <c r="T38" s="157"/>
      <c r="U38" s="158"/>
      <c r="V38" s="177"/>
      <c r="W38" s="190"/>
    </row>
    <row r="39" spans="2:23" ht="15" customHeight="1">
      <c r="B39" s="210"/>
      <c r="C39" s="210"/>
      <c r="D39" s="136" t="s">
        <v>8</v>
      </c>
      <c r="E39" s="78" t="s">
        <v>2</v>
      </c>
      <c r="F39" s="136" t="s">
        <v>8</v>
      </c>
      <c r="G39" s="78" t="s">
        <v>2</v>
      </c>
      <c r="H39" s="163" t="s">
        <v>9</v>
      </c>
      <c r="I39" s="163" t="s">
        <v>53</v>
      </c>
      <c r="J39" s="79" t="s">
        <v>8</v>
      </c>
      <c r="K39" s="151" t="s">
        <v>157</v>
      </c>
      <c r="L39" s="151" t="s">
        <v>161</v>
      </c>
      <c r="P39" s="161"/>
      <c r="Q39" s="161"/>
      <c r="R39" s="136" t="s">
        <v>8</v>
      </c>
      <c r="S39" s="78" t="s">
        <v>2</v>
      </c>
      <c r="T39" s="136" t="s">
        <v>8</v>
      </c>
      <c r="U39" s="78" t="s">
        <v>2</v>
      </c>
      <c r="V39" s="163" t="s">
        <v>9</v>
      </c>
      <c r="W39" s="187" t="s">
        <v>82</v>
      </c>
    </row>
    <row r="40" spans="2:23" ht="14.25" customHeight="1">
      <c r="B40" s="211"/>
      <c r="C40" s="211"/>
      <c r="D40" s="135" t="s">
        <v>10</v>
      </c>
      <c r="E40" s="41" t="s">
        <v>11</v>
      </c>
      <c r="F40" s="135" t="s">
        <v>10</v>
      </c>
      <c r="G40" s="41" t="s">
        <v>11</v>
      </c>
      <c r="H40" s="164"/>
      <c r="I40" s="164"/>
      <c r="J40" s="135" t="s">
        <v>10</v>
      </c>
      <c r="K40" s="152"/>
      <c r="L40" s="152"/>
      <c r="P40" s="162"/>
      <c r="Q40" s="162"/>
      <c r="R40" s="135" t="s">
        <v>10</v>
      </c>
      <c r="S40" s="41" t="s">
        <v>11</v>
      </c>
      <c r="T40" s="135" t="s">
        <v>10</v>
      </c>
      <c r="U40" s="41" t="s">
        <v>11</v>
      </c>
      <c r="V40" s="171"/>
      <c r="W40" s="188"/>
    </row>
    <row r="41" spans="2:23" ht="15">
      <c r="B41" s="50">
        <v>1</v>
      </c>
      <c r="C41" s="80" t="s">
        <v>69</v>
      </c>
      <c r="D41" s="52">
        <v>807</v>
      </c>
      <c r="E41" s="57">
        <v>0.13458972648432288</v>
      </c>
      <c r="F41" s="52">
        <v>888</v>
      </c>
      <c r="G41" s="57">
        <v>0.1499240249873375</v>
      </c>
      <c r="H41" s="81">
        <v>-0.09121621621621623</v>
      </c>
      <c r="I41" s="82">
        <v>0</v>
      </c>
      <c r="J41" s="52">
        <v>924</v>
      </c>
      <c r="K41" s="83">
        <v>-0.12662337662337664</v>
      </c>
      <c r="L41" s="84">
        <v>0</v>
      </c>
      <c r="P41" s="50">
        <v>1</v>
      </c>
      <c r="Q41" s="80" t="s">
        <v>69</v>
      </c>
      <c r="R41" s="52">
        <v>10219</v>
      </c>
      <c r="S41" s="57">
        <v>0.1537431546007101</v>
      </c>
      <c r="T41" s="52">
        <v>6335</v>
      </c>
      <c r="U41" s="57">
        <v>0.12247699327198205</v>
      </c>
      <c r="V41" s="55">
        <v>0.61310181531176</v>
      </c>
      <c r="W41" s="84">
        <v>0</v>
      </c>
    </row>
    <row r="42" spans="2:23" ht="15">
      <c r="B42" s="85">
        <v>2</v>
      </c>
      <c r="C42" s="86" t="s">
        <v>70</v>
      </c>
      <c r="D42" s="60">
        <v>489</v>
      </c>
      <c r="E42" s="65">
        <v>0.08155436957971982</v>
      </c>
      <c r="F42" s="60">
        <v>535</v>
      </c>
      <c r="G42" s="65">
        <v>0.09032584838764139</v>
      </c>
      <c r="H42" s="87">
        <v>-0.08598130841121499</v>
      </c>
      <c r="I42" s="88">
        <v>0</v>
      </c>
      <c r="J42" s="60">
        <v>290</v>
      </c>
      <c r="K42" s="89">
        <v>0.6862068965517241</v>
      </c>
      <c r="L42" s="90">
        <v>3</v>
      </c>
      <c r="P42" s="85">
        <v>2</v>
      </c>
      <c r="Q42" s="86" t="s">
        <v>71</v>
      </c>
      <c r="R42" s="60">
        <v>6062</v>
      </c>
      <c r="S42" s="65">
        <v>0.09120178130829873</v>
      </c>
      <c r="T42" s="60">
        <v>3519</v>
      </c>
      <c r="U42" s="65">
        <v>0.0680341814244838</v>
      </c>
      <c r="V42" s="63">
        <v>0.7226484796817279</v>
      </c>
      <c r="W42" s="90">
        <v>2</v>
      </c>
    </row>
    <row r="43" spans="2:23" ht="15">
      <c r="B43" s="85">
        <v>3</v>
      </c>
      <c r="C43" s="86" t="s">
        <v>71</v>
      </c>
      <c r="D43" s="60">
        <v>444</v>
      </c>
      <c r="E43" s="65">
        <v>0.07404936624416278</v>
      </c>
      <c r="F43" s="60">
        <v>448</v>
      </c>
      <c r="G43" s="65">
        <v>0.07563734593955766</v>
      </c>
      <c r="H43" s="87">
        <v>-0.008928571428571397</v>
      </c>
      <c r="I43" s="88">
        <v>2</v>
      </c>
      <c r="J43" s="60">
        <v>521</v>
      </c>
      <c r="K43" s="89">
        <v>-0.14779270633397312</v>
      </c>
      <c r="L43" s="90">
        <v>-1</v>
      </c>
      <c r="P43" s="85">
        <v>3</v>
      </c>
      <c r="Q43" s="86" t="s">
        <v>70</v>
      </c>
      <c r="R43" s="60">
        <v>4879</v>
      </c>
      <c r="S43" s="65">
        <v>0.07340374315460071</v>
      </c>
      <c r="T43" s="60">
        <v>5435</v>
      </c>
      <c r="U43" s="65">
        <v>0.10507694687185833</v>
      </c>
      <c r="V43" s="63">
        <v>-0.10229990800367983</v>
      </c>
      <c r="W43" s="90">
        <v>-1</v>
      </c>
    </row>
    <row r="44" spans="2:23" ht="15">
      <c r="B44" s="85">
        <v>4</v>
      </c>
      <c r="C44" s="86" t="s">
        <v>110</v>
      </c>
      <c r="D44" s="60">
        <v>355</v>
      </c>
      <c r="E44" s="65">
        <v>0.05920613742494997</v>
      </c>
      <c r="F44" s="60">
        <v>121</v>
      </c>
      <c r="G44" s="65">
        <v>0.020428836738139455</v>
      </c>
      <c r="H44" s="87">
        <v>1.9338842975206614</v>
      </c>
      <c r="I44" s="88">
        <v>10</v>
      </c>
      <c r="J44" s="60">
        <v>246</v>
      </c>
      <c r="K44" s="89">
        <v>0.44308943089430897</v>
      </c>
      <c r="L44" s="90">
        <v>4</v>
      </c>
      <c r="P44" s="85">
        <v>4</v>
      </c>
      <c r="Q44" s="86" t="s">
        <v>76</v>
      </c>
      <c r="R44" s="60">
        <v>4343</v>
      </c>
      <c r="S44" s="65">
        <v>0.06533971234278149</v>
      </c>
      <c r="T44" s="60">
        <v>4978</v>
      </c>
      <c r="U44" s="65">
        <v>0.09624158997757327</v>
      </c>
      <c r="V44" s="63">
        <v>-0.1275612695861792</v>
      </c>
      <c r="W44" s="90">
        <v>-1</v>
      </c>
    </row>
    <row r="45" spans="2:23" ht="15">
      <c r="B45" s="85">
        <v>5</v>
      </c>
      <c r="C45" s="91" t="s">
        <v>76</v>
      </c>
      <c r="D45" s="68">
        <v>346</v>
      </c>
      <c r="E45" s="73">
        <v>0.05770513675783856</v>
      </c>
      <c r="F45" s="68">
        <v>535</v>
      </c>
      <c r="G45" s="73">
        <v>0.09032584838764139</v>
      </c>
      <c r="H45" s="92">
        <v>-0.3532710280373832</v>
      </c>
      <c r="I45" s="93">
        <v>-3</v>
      </c>
      <c r="J45" s="68">
        <v>313</v>
      </c>
      <c r="K45" s="94">
        <v>0.10543130990415328</v>
      </c>
      <c r="L45" s="95">
        <v>-1</v>
      </c>
      <c r="P45" s="85">
        <v>5</v>
      </c>
      <c r="Q45" s="91" t="s">
        <v>73</v>
      </c>
      <c r="R45" s="68">
        <v>3097</v>
      </c>
      <c r="S45" s="73">
        <v>0.046593849672022625</v>
      </c>
      <c r="T45" s="68">
        <v>2710</v>
      </c>
      <c r="U45" s="73">
        <v>0.052393473049261466</v>
      </c>
      <c r="V45" s="71">
        <v>0.1428044280442804</v>
      </c>
      <c r="W45" s="95">
        <v>0</v>
      </c>
    </row>
    <row r="46" spans="2:23" ht="15">
      <c r="B46" s="96">
        <v>6</v>
      </c>
      <c r="C46" s="80" t="s">
        <v>73</v>
      </c>
      <c r="D46" s="52">
        <v>287</v>
      </c>
      <c r="E46" s="57">
        <v>0.047865243495663776</v>
      </c>
      <c r="F46" s="52">
        <v>277</v>
      </c>
      <c r="G46" s="57">
        <v>0.04676684112780685</v>
      </c>
      <c r="H46" s="81">
        <v>0.036101083032491044</v>
      </c>
      <c r="I46" s="82">
        <v>0</v>
      </c>
      <c r="J46" s="52">
        <v>346</v>
      </c>
      <c r="K46" s="83">
        <v>-0.17052023121387283</v>
      </c>
      <c r="L46" s="84">
        <v>-3</v>
      </c>
      <c r="P46" s="96">
        <v>6</v>
      </c>
      <c r="Q46" s="80" t="s">
        <v>72</v>
      </c>
      <c r="R46" s="52">
        <v>2437</v>
      </c>
      <c r="S46" s="57">
        <v>0.036664259493290004</v>
      </c>
      <c r="T46" s="52">
        <v>2575</v>
      </c>
      <c r="U46" s="57">
        <v>0.0497834660892429</v>
      </c>
      <c r="V46" s="55">
        <v>-0.05359223300970872</v>
      </c>
      <c r="W46" s="84">
        <v>0</v>
      </c>
    </row>
    <row r="47" spans="2:23" ht="15">
      <c r="B47" s="85">
        <v>7</v>
      </c>
      <c r="C47" s="86" t="s">
        <v>145</v>
      </c>
      <c r="D47" s="60">
        <v>256</v>
      </c>
      <c r="E47" s="65">
        <v>0.04269513008672448</v>
      </c>
      <c r="F47" s="60">
        <v>62</v>
      </c>
      <c r="G47" s="65">
        <v>0.010467668411278068</v>
      </c>
      <c r="H47" s="87">
        <v>3.129032258064516</v>
      </c>
      <c r="I47" s="88">
        <v>17</v>
      </c>
      <c r="J47" s="60">
        <v>194</v>
      </c>
      <c r="K47" s="89">
        <v>0.31958762886597936</v>
      </c>
      <c r="L47" s="90">
        <v>2</v>
      </c>
      <c r="P47" s="85">
        <v>7</v>
      </c>
      <c r="Q47" s="86" t="s">
        <v>110</v>
      </c>
      <c r="R47" s="60">
        <v>2210</v>
      </c>
      <c r="S47" s="65">
        <v>0.033249082265150144</v>
      </c>
      <c r="T47" s="60">
        <v>1326</v>
      </c>
      <c r="U47" s="65">
        <v>0.025636068362848968</v>
      </c>
      <c r="V47" s="63">
        <v>0.6666666666666667</v>
      </c>
      <c r="W47" s="90">
        <v>4</v>
      </c>
    </row>
    <row r="48" spans="2:23" ht="15">
      <c r="B48" s="85">
        <v>8</v>
      </c>
      <c r="C48" s="86" t="s">
        <v>129</v>
      </c>
      <c r="D48" s="60">
        <v>251</v>
      </c>
      <c r="E48" s="65">
        <v>0.04186124082721814</v>
      </c>
      <c r="F48" s="60">
        <v>142</v>
      </c>
      <c r="G48" s="65">
        <v>0.02397433732905622</v>
      </c>
      <c r="H48" s="87">
        <v>0.767605633802817</v>
      </c>
      <c r="I48" s="88">
        <v>3</v>
      </c>
      <c r="J48" s="60">
        <v>253</v>
      </c>
      <c r="K48" s="89">
        <v>-0.007905138339920903</v>
      </c>
      <c r="L48" s="90">
        <v>-1</v>
      </c>
      <c r="P48" s="85">
        <v>8</v>
      </c>
      <c r="Q48" s="86" t="s">
        <v>83</v>
      </c>
      <c r="R48" s="60">
        <v>2209</v>
      </c>
      <c r="S48" s="65">
        <v>0.03323403743154601</v>
      </c>
      <c r="T48" s="60">
        <v>1860</v>
      </c>
      <c r="U48" s="65">
        <v>0.03596009589358905</v>
      </c>
      <c r="V48" s="63">
        <v>0.18763440860215064</v>
      </c>
      <c r="W48" s="90">
        <v>-1</v>
      </c>
    </row>
    <row r="49" spans="2:23" ht="15">
      <c r="B49" s="85">
        <v>9</v>
      </c>
      <c r="C49" s="86" t="s">
        <v>111</v>
      </c>
      <c r="D49" s="60">
        <v>245</v>
      </c>
      <c r="E49" s="65">
        <v>0.04086057371581054</v>
      </c>
      <c r="F49" s="60">
        <v>98</v>
      </c>
      <c r="G49" s="65">
        <v>0.016545669424278237</v>
      </c>
      <c r="H49" s="87">
        <v>1.5</v>
      </c>
      <c r="I49" s="88">
        <v>7</v>
      </c>
      <c r="J49" s="60">
        <v>264</v>
      </c>
      <c r="K49" s="89">
        <v>-0.07196969696969702</v>
      </c>
      <c r="L49" s="90">
        <v>-3</v>
      </c>
      <c r="P49" s="85">
        <v>9</v>
      </c>
      <c r="Q49" s="86" t="s">
        <v>88</v>
      </c>
      <c r="R49" s="60">
        <v>2200</v>
      </c>
      <c r="S49" s="65">
        <v>0.033098633929108744</v>
      </c>
      <c r="T49" s="60">
        <v>880</v>
      </c>
      <c r="U49" s="65">
        <v>0.017013378702343207</v>
      </c>
      <c r="V49" s="63">
        <v>1.5</v>
      </c>
      <c r="W49" s="90">
        <v>10</v>
      </c>
    </row>
    <row r="50" spans="2:23" ht="15">
      <c r="B50" s="97">
        <v>10</v>
      </c>
      <c r="C50" s="91" t="s">
        <v>83</v>
      </c>
      <c r="D50" s="68">
        <v>182</v>
      </c>
      <c r="E50" s="73">
        <v>0.030353569046030687</v>
      </c>
      <c r="F50" s="68">
        <v>223</v>
      </c>
      <c r="G50" s="73">
        <v>0.037649839608306604</v>
      </c>
      <c r="H50" s="92">
        <v>-0.18385650224215244</v>
      </c>
      <c r="I50" s="93">
        <v>-3</v>
      </c>
      <c r="J50" s="68">
        <v>123</v>
      </c>
      <c r="K50" s="94">
        <v>0.47967479674796754</v>
      </c>
      <c r="L50" s="95">
        <v>2</v>
      </c>
      <c r="P50" s="97">
        <v>10</v>
      </c>
      <c r="Q50" s="91" t="s">
        <v>111</v>
      </c>
      <c r="R50" s="68">
        <v>2072</v>
      </c>
      <c r="S50" s="73">
        <v>0.03117289522777878</v>
      </c>
      <c r="T50" s="68">
        <v>1170</v>
      </c>
      <c r="U50" s="73">
        <v>0.022620060320160854</v>
      </c>
      <c r="V50" s="71">
        <v>0.7709401709401709</v>
      </c>
      <c r="W50" s="95">
        <v>3</v>
      </c>
    </row>
    <row r="51" spans="2:23" ht="15">
      <c r="B51" s="182" t="s">
        <v>74</v>
      </c>
      <c r="C51" s="183"/>
      <c r="D51" s="26">
        <f>SUM(D41:D50)</f>
        <v>3662</v>
      </c>
      <c r="E51" s="6">
        <f>D51/D53</f>
        <v>0.6107404936624417</v>
      </c>
      <c r="F51" s="26">
        <f>SUM(F41:F50)</f>
        <v>3329</v>
      </c>
      <c r="G51" s="6">
        <f>F51/F53</f>
        <v>0.5620462603410434</v>
      </c>
      <c r="H51" s="17">
        <f>D51/F51-1</f>
        <v>0.10003003905076602</v>
      </c>
      <c r="I51" s="25"/>
      <c r="J51" s="26">
        <f>SUM(J41:J50)</f>
        <v>3474</v>
      </c>
      <c r="K51" s="18">
        <f>E51/J51-1</f>
        <v>-0.9998241967490897</v>
      </c>
      <c r="L51" s="19"/>
      <c r="P51" s="182" t="s">
        <v>74</v>
      </c>
      <c r="Q51" s="183"/>
      <c r="R51" s="26">
        <f>SUM(R41:R50)</f>
        <v>39728</v>
      </c>
      <c r="S51" s="6">
        <f>R51/R53</f>
        <v>0.5977011494252874</v>
      </c>
      <c r="T51" s="26">
        <f>SUM(T41:T50)</f>
        <v>30788</v>
      </c>
      <c r="U51" s="6">
        <f>T51/T53</f>
        <v>0.5952362539633439</v>
      </c>
      <c r="V51" s="17">
        <f>R51/T51-1</f>
        <v>0.2903728725477459</v>
      </c>
      <c r="W51" s="106"/>
    </row>
    <row r="52" spans="2:23" ht="15">
      <c r="B52" s="182" t="s">
        <v>12</v>
      </c>
      <c r="C52" s="183"/>
      <c r="D52" s="26">
        <f>D53-D51</f>
        <v>2334</v>
      </c>
      <c r="E52" s="6">
        <f>D52/D53</f>
        <v>0.38925950633755835</v>
      </c>
      <c r="F52" s="26">
        <f>F53-F51</f>
        <v>2594</v>
      </c>
      <c r="G52" s="6">
        <f>F52/F53</f>
        <v>0.4379537396589566</v>
      </c>
      <c r="H52" s="17">
        <f>D52/F52-1</f>
        <v>-0.10023130300693905</v>
      </c>
      <c r="I52" s="3"/>
      <c r="J52" s="26">
        <f>J53-SUM(J41:J50)</f>
        <v>1738</v>
      </c>
      <c r="K52" s="18">
        <f>E52/J52-1</f>
        <v>-0.9997760302034882</v>
      </c>
      <c r="L52" s="19"/>
      <c r="P52" s="182" t="s">
        <v>12</v>
      </c>
      <c r="Q52" s="183"/>
      <c r="R52" s="26">
        <f>R53-R51</f>
        <v>26740</v>
      </c>
      <c r="S52" s="6">
        <f>R52/R53</f>
        <v>0.40229885057471265</v>
      </c>
      <c r="T52" s="26">
        <f>T53-T51</f>
        <v>20936</v>
      </c>
      <c r="U52" s="6">
        <f>T52/T53</f>
        <v>0.4047637460366561</v>
      </c>
      <c r="V52" s="17">
        <f>R52/T52-1</f>
        <v>0.27722583110431787</v>
      </c>
      <c r="W52" s="107"/>
    </row>
    <row r="53" spans="2:23" ht="15">
      <c r="B53" s="184" t="s">
        <v>35</v>
      </c>
      <c r="C53" s="185"/>
      <c r="D53" s="24">
        <v>5996</v>
      </c>
      <c r="E53" s="98">
        <v>1</v>
      </c>
      <c r="F53" s="24">
        <v>5923</v>
      </c>
      <c r="G53" s="98">
        <v>1</v>
      </c>
      <c r="H53" s="20">
        <v>0.012324835387472532</v>
      </c>
      <c r="I53" s="20"/>
      <c r="J53" s="24">
        <v>5212</v>
      </c>
      <c r="K53" s="44">
        <v>0.1504221028396009</v>
      </c>
      <c r="L53" s="99"/>
      <c r="P53" s="184" t="s">
        <v>35</v>
      </c>
      <c r="Q53" s="185"/>
      <c r="R53" s="24">
        <v>66468</v>
      </c>
      <c r="S53" s="98">
        <v>1</v>
      </c>
      <c r="T53" s="24">
        <v>51724</v>
      </c>
      <c r="U53" s="98">
        <v>1</v>
      </c>
      <c r="V53" s="108">
        <v>0.2850514268038049</v>
      </c>
      <c r="W53" s="99"/>
    </row>
    <row r="54" spans="2:16" ht="15">
      <c r="B54" t="s">
        <v>105</v>
      </c>
      <c r="P54" t="s">
        <v>105</v>
      </c>
    </row>
    <row r="55" spans="2:16" ht="15">
      <c r="B55" s="9" t="s">
        <v>104</v>
      </c>
      <c r="P55" s="9" t="s">
        <v>104</v>
      </c>
    </row>
    <row r="63" ht="15" customHeight="1"/>
    <row r="65" ht="15" customHeight="1"/>
  </sheetData>
  <sheetProtection/>
  <mergeCells count="67">
    <mergeCell ref="P53:Q53"/>
    <mergeCell ref="P38:P40"/>
    <mergeCell ref="Q38:Q40"/>
    <mergeCell ref="V39:V40"/>
    <mergeCell ref="W39:W40"/>
    <mergeCell ref="P51:Q51"/>
    <mergeCell ref="P52:Q52"/>
    <mergeCell ref="P32:W32"/>
    <mergeCell ref="P33:W33"/>
    <mergeCell ref="P35:P37"/>
    <mergeCell ref="Q35:Q37"/>
    <mergeCell ref="R35:W35"/>
    <mergeCell ref="R36:W36"/>
    <mergeCell ref="T37:U38"/>
    <mergeCell ref="V37:V38"/>
    <mergeCell ref="W37:W38"/>
    <mergeCell ref="R37:S38"/>
    <mergeCell ref="J9:J10"/>
    <mergeCell ref="D7:E8"/>
    <mergeCell ref="F7:G8"/>
    <mergeCell ref="B2:O2"/>
    <mergeCell ref="B3:O3"/>
    <mergeCell ref="B8:B10"/>
    <mergeCell ref="I5:J5"/>
    <mergeCell ref="K5:O5"/>
    <mergeCell ref="K7:L8"/>
    <mergeCell ref="M7:N8"/>
    <mergeCell ref="O7:O8"/>
    <mergeCell ref="O9:O10"/>
    <mergeCell ref="D6:H6"/>
    <mergeCell ref="B5:B7"/>
    <mergeCell ref="C5:C7"/>
    <mergeCell ref="D5:H5"/>
    <mergeCell ref="I6:J6"/>
    <mergeCell ref="K6:O6"/>
    <mergeCell ref="H7:H8"/>
    <mergeCell ref="J7:J8"/>
    <mergeCell ref="I7:I8"/>
    <mergeCell ref="C8:C10"/>
    <mergeCell ref="H9:H10"/>
    <mergeCell ref="D36:I36"/>
    <mergeCell ref="J36:L36"/>
    <mergeCell ref="D37:E38"/>
    <mergeCell ref="F37:G38"/>
    <mergeCell ref="B26:C26"/>
    <mergeCell ref="B27:C27"/>
    <mergeCell ref="B28:C28"/>
    <mergeCell ref="B52:C52"/>
    <mergeCell ref="B53:C53"/>
    <mergeCell ref="I39:I40"/>
    <mergeCell ref="K39:K40"/>
    <mergeCell ref="B32:L32"/>
    <mergeCell ref="B33:L33"/>
    <mergeCell ref="B35:B37"/>
    <mergeCell ref="C35:C37"/>
    <mergeCell ref="D35:I35"/>
    <mergeCell ref="J35:L35"/>
    <mergeCell ref="L39:L40"/>
    <mergeCell ref="C38:C40"/>
    <mergeCell ref="B51:C51"/>
    <mergeCell ref="L37:L38"/>
    <mergeCell ref="B38:B40"/>
    <mergeCell ref="H39:H40"/>
    <mergeCell ref="H37:H38"/>
    <mergeCell ref="I37:I38"/>
    <mergeCell ref="J37:J38"/>
    <mergeCell ref="K37:K38"/>
  </mergeCells>
  <conditionalFormatting sqref="H27 J27 O27">
    <cfRule type="cellIs" priority="695" dxfId="146" operator="lessThan">
      <formula>0</formula>
    </cfRule>
  </conditionalFormatting>
  <conditionalFormatting sqref="H26 O26">
    <cfRule type="cellIs" priority="495" dxfId="146" operator="lessThan">
      <formula>0</formula>
    </cfRule>
  </conditionalFormatting>
  <conditionalFormatting sqref="K52">
    <cfRule type="cellIs" priority="412" dxfId="146" operator="lessThan">
      <formula>0</formula>
    </cfRule>
  </conditionalFormatting>
  <conditionalFormatting sqref="H52 J52">
    <cfRule type="cellIs" priority="413" dxfId="146" operator="lessThan">
      <formula>0</formula>
    </cfRule>
  </conditionalFormatting>
  <conditionalFormatting sqref="K51">
    <cfRule type="cellIs" priority="410" dxfId="146" operator="lessThan">
      <formula>0</formula>
    </cfRule>
  </conditionalFormatting>
  <conditionalFormatting sqref="H51">
    <cfRule type="cellIs" priority="411" dxfId="146" operator="lessThan">
      <formula>0</formula>
    </cfRule>
  </conditionalFormatting>
  <conditionalFormatting sqref="L52">
    <cfRule type="cellIs" priority="408" dxfId="146" operator="lessThan">
      <formula>0</formula>
    </cfRule>
  </conditionalFormatting>
  <conditionalFormatting sqref="K52">
    <cfRule type="cellIs" priority="409" dxfId="146" operator="lessThan">
      <formula>0</formula>
    </cfRule>
  </conditionalFormatting>
  <conditionalFormatting sqref="L51">
    <cfRule type="cellIs" priority="406" dxfId="146" operator="lessThan">
      <formula>0</formula>
    </cfRule>
  </conditionalFormatting>
  <conditionalFormatting sqref="K51">
    <cfRule type="cellIs" priority="407" dxfId="146" operator="lessThan">
      <formula>0</formula>
    </cfRule>
  </conditionalFormatting>
  <conditionalFormatting sqref="K41:K50 H41:H50">
    <cfRule type="cellIs" priority="64" dxfId="146" operator="lessThan">
      <formula>0</formula>
    </cfRule>
  </conditionalFormatting>
  <conditionalFormatting sqref="L41:L50">
    <cfRule type="cellIs" priority="61" dxfId="146" operator="lessThan">
      <formula>0</formula>
    </cfRule>
    <cfRule type="cellIs" priority="62" dxfId="148" operator="equal">
      <formula>0</formula>
    </cfRule>
    <cfRule type="cellIs" priority="63" dxfId="149" operator="greaterThan">
      <formula>0</formula>
    </cfRule>
  </conditionalFormatting>
  <conditionalFormatting sqref="I41:I50">
    <cfRule type="cellIs" priority="58" dxfId="146" operator="lessThan">
      <formula>0</formula>
    </cfRule>
    <cfRule type="cellIs" priority="59" dxfId="148" operator="equal">
      <formula>0</formula>
    </cfRule>
    <cfRule type="cellIs" priority="60" dxfId="149" operator="greaterThan">
      <formula>0</formula>
    </cfRule>
  </conditionalFormatting>
  <conditionalFormatting sqref="H53:I53 K53">
    <cfRule type="cellIs" priority="57" dxfId="146" operator="lessThan">
      <formula>0</formula>
    </cfRule>
  </conditionalFormatting>
  <conditionalFormatting sqref="L53">
    <cfRule type="cellIs" priority="56" dxfId="146" operator="lessThan">
      <formula>0</formula>
    </cfRule>
  </conditionalFormatting>
  <conditionalFormatting sqref="V51">
    <cfRule type="cellIs" priority="14" dxfId="146" operator="lessThan">
      <formula>0</formula>
    </cfRule>
  </conditionalFormatting>
  <conditionalFormatting sqref="W51">
    <cfRule type="cellIs" priority="17" dxfId="146" operator="lessThan">
      <formula>0</formula>
    </cfRule>
    <cfRule type="cellIs" priority="18" dxfId="148" operator="equal">
      <formula>0</formula>
    </cfRule>
    <cfRule type="cellIs" priority="19" dxfId="149" operator="greaterThan">
      <formula>0</formula>
    </cfRule>
  </conditionalFormatting>
  <conditionalFormatting sqref="W52">
    <cfRule type="cellIs" priority="16" dxfId="146" operator="lessThan">
      <formula>0</formula>
    </cfRule>
  </conditionalFormatting>
  <conditionalFormatting sqref="V52">
    <cfRule type="cellIs" priority="15" dxfId="146" operator="lessThan">
      <formula>0</formula>
    </cfRule>
  </conditionalFormatting>
  <conditionalFormatting sqref="V41:V50">
    <cfRule type="cellIs" priority="13" dxfId="146" operator="lessThan">
      <formula>0</formula>
    </cfRule>
  </conditionalFormatting>
  <conditionalFormatting sqref="W41:W50">
    <cfRule type="cellIs" priority="10" dxfId="146" operator="lessThan">
      <formula>0</formula>
    </cfRule>
    <cfRule type="cellIs" priority="11" dxfId="148" operator="equal">
      <formula>0</formula>
    </cfRule>
    <cfRule type="cellIs" priority="12" dxfId="149" operator="greaterThan">
      <formula>0</formula>
    </cfRule>
  </conditionalFormatting>
  <conditionalFormatting sqref="V53">
    <cfRule type="cellIs" priority="9" dxfId="146" operator="lessThan">
      <formula>0</formula>
    </cfRule>
  </conditionalFormatting>
  <conditionalFormatting sqref="W53">
    <cfRule type="cellIs" priority="8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25 J16:J25 O16:O25">
    <cfRule type="cellIs" priority="6" dxfId="146" operator="lessThan">
      <formula>0</formula>
    </cfRule>
  </conditionalFormatting>
  <conditionalFormatting sqref="D11:E25 G11:J25 L11:L25 N11:O25">
    <cfRule type="cellIs" priority="5" dxfId="147" operator="equal">
      <formula>0</formula>
    </cfRule>
  </conditionalFormatting>
  <conditionalFormatting sqref="F11:F25">
    <cfRule type="cellIs" priority="4" dxfId="147" operator="equal">
      <formula>0</formula>
    </cfRule>
  </conditionalFormatting>
  <conditionalFormatting sqref="K11:K25">
    <cfRule type="cellIs" priority="3" dxfId="147" operator="equal">
      <formula>0</formula>
    </cfRule>
  </conditionalFormatting>
  <conditionalFormatting sqref="M11:M25">
    <cfRule type="cellIs" priority="2" dxfId="147" operator="equal">
      <formula>0</formula>
    </cfRule>
  </conditionalFormatting>
  <conditionalFormatting sqref="O28 J28 H28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5"/>
  <sheetViews>
    <sheetView showGridLines="0" zoomScalePageLayoutView="0" workbookViewId="0" topLeftCell="A28">
      <selection activeCell="A1" sqref="A1"/>
    </sheetView>
  </sheetViews>
  <sheetFormatPr defaultColWidth="9.140625" defaultRowHeight="15"/>
  <cols>
    <col min="1" max="1" width="1.8515625" style="0" customWidth="1"/>
    <col min="2" max="2" width="8.140625" style="0" customWidth="1"/>
    <col min="3" max="3" width="16.00390625" style="0" customWidth="1"/>
    <col min="4" max="9" width="8.8515625" style="0" customWidth="1"/>
    <col min="10" max="10" width="9.57421875" style="0" customWidth="1"/>
    <col min="11" max="14" width="8.8515625" style="0" customWidth="1"/>
    <col min="15" max="15" width="13.00390625" style="0" bestFit="1" customWidth="1"/>
    <col min="17" max="17" width="17.00390625" style="0" bestFit="1" customWidth="1"/>
  </cols>
  <sheetData>
    <row r="1" spans="2:15" ht="15">
      <c r="B1" t="s">
        <v>3</v>
      </c>
      <c r="D1" s="48"/>
      <c r="O1" s="49">
        <v>44532</v>
      </c>
    </row>
    <row r="2" spans="2:15" ht="14.25" customHeight="1">
      <c r="B2" s="153" t="s">
        <v>15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</row>
    <row r="3" spans="2:15" ht="14.25" customHeight="1">
      <c r="B3" s="154" t="s">
        <v>16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</row>
    <row r="4" spans="2:15" ht="14.2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 t="s">
        <v>4</v>
      </c>
    </row>
    <row r="5" spans="2:15" ht="14.25" customHeight="1">
      <c r="B5" s="167" t="s">
        <v>0</v>
      </c>
      <c r="C5" s="169" t="s">
        <v>1</v>
      </c>
      <c r="D5" s="146" t="s">
        <v>152</v>
      </c>
      <c r="E5" s="147"/>
      <c r="F5" s="147"/>
      <c r="G5" s="147"/>
      <c r="H5" s="148"/>
      <c r="I5" s="147" t="s">
        <v>137</v>
      </c>
      <c r="J5" s="147"/>
      <c r="K5" s="146" t="s">
        <v>153</v>
      </c>
      <c r="L5" s="147"/>
      <c r="M5" s="147"/>
      <c r="N5" s="147"/>
      <c r="O5" s="148"/>
    </row>
    <row r="6" spans="2:15" ht="14.25" customHeight="1">
      <c r="B6" s="168"/>
      <c r="C6" s="170"/>
      <c r="D6" s="143" t="s">
        <v>154</v>
      </c>
      <c r="E6" s="144"/>
      <c r="F6" s="144"/>
      <c r="G6" s="144"/>
      <c r="H6" s="145"/>
      <c r="I6" s="144" t="s">
        <v>138</v>
      </c>
      <c r="J6" s="144"/>
      <c r="K6" s="143" t="s">
        <v>155</v>
      </c>
      <c r="L6" s="144"/>
      <c r="M6" s="144"/>
      <c r="N6" s="144"/>
      <c r="O6" s="145"/>
    </row>
    <row r="7" spans="2:15" ht="14.25" customHeight="1">
      <c r="B7" s="168"/>
      <c r="C7" s="168"/>
      <c r="D7" s="155">
        <v>2021</v>
      </c>
      <c r="E7" s="156"/>
      <c r="F7" s="159">
        <v>2020</v>
      </c>
      <c r="G7" s="159"/>
      <c r="H7" s="176" t="s">
        <v>5</v>
      </c>
      <c r="I7" s="178">
        <v>2021</v>
      </c>
      <c r="J7" s="155" t="s">
        <v>156</v>
      </c>
      <c r="K7" s="155">
        <v>2021</v>
      </c>
      <c r="L7" s="156"/>
      <c r="M7" s="159">
        <v>2020</v>
      </c>
      <c r="N7" s="156"/>
      <c r="O7" s="181" t="s">
        <v>5</v>
      </c>
    </row>
    <row r="8" spans="2:15" ht="14.25" customHeight="1">
      <c r="B8" s="161" t="s">
        <v>6</v>
      </c>
      <c r="C8" s="161" t="s">
        <v>7</v>
      </c>
      <c r="D8" s="157"/>
      <c r="E8" s="158"/>
      <c r="F8" s="160"/>
      <c r="G8" s="160"/>
      <c r="H8" s="177"/>
      <c r="I8" s="179"/>
      <c r="J8" s="180"/>
      <c r="K8" s="157"/>
      <c r="L8" s="158"/>
      <c r="M8" s="160"/>
      <c r="N8" s="158"/>
      <c r="O8" s="181"/>
    </row>
    <row r="9" spans="2:15" ht="14.25" customHeight="1">
      <c r="B9" s="161"/>
      <c r="C9" s="161"/>
      <c r="D9" s="136" t="s">
        <v>8</v>
      </c>
      <c r="E9" s="137" t="s">
        <v>2</v>
      </c>
      <c r="F9" s="133" t="s">
        <v>8</v>
      </c>
      <c r="G9" s="38" t="s">
        <v>2</v>
      </c>
      <c r="H9" s="163" t="s">
        <v>9</v>
      </c>
      <c r="I9" s="39" t="s">
        <v>8</v>
      </c>
      <c r="J9" s="174" t="s">
        <v>157</v>
      </c>
      <c r="K9" s="136" t="s">
        <v>8</v>
      </c>
      <c r="L9" s="37" t="s">
        <v>2</v>
      </c>
      <c r="M9" s="133" t="s">
        <v>8</v>
      </c>
      <c r="N9" s="37" t="s">
        <v>2</v>
      </c>
      <c r="O9" s="172" t="s">
        <v>9</v>
      </c>
    </row>
    <row r="10" spans="2:15" ht="14.25" customHeight="1">
      <c r="B10" s="162"/>
      <c r="C10" s="162"/>
      <c r="D10" s="135" t="s">
        <v>10</v>
      </c>
      <c r="E10" s="134" t="s">
        <v>11</v>
      </c>
      <c r="F10" s="36" t="s">
        <v>10</v>
      </c>
      <c r="G10" s="41" t="s">
        <v>11</v>
      </c>
      <c r="H10" s="171"/>
      <c r="I10" s="40" t="s">
        <v>10</v>
      </c>
      <c r="J10" s="175"/>
      <c r="K10" s="135" t="s">
        <v>10</v>
      </c>
      <c r="L10" s="134" t="s">
        <v>11</v>
      </c>
      <c r="M10" s="36" t="s">
        <v>10</v>
      </c>
      <c r="N10" s="134" t="s">
        <v>11</v>
      </c>
      <c r="O10" s="173"/>
    </row>
    <row r="11" spans="2:15" ht="14.25" customHeight="1">
      <c r="B11" s="50">
        <v>1</v>
      </c>
      <c r="C11" s="51" t="s">
        <v>20</v>
      </c>
      <c r="D11" s="52">
        <v>6110</v>
      </c>
      <c r="E11" s="53">
        <v>0.16101828914773625</v>
      </c>
      <c r="F11" s="52">
        <v>6572</v>
      </c>
      <c r="G11" s="54">
        <v>0.1380730282784991</v>
      </c>
      <c r="H11" s="55">
        <v>-0.07029823493609255</v>
      </c>
      <c r="I11" s="56">
        <v>5177</v>
      </c>
      <c r="J11" s="57">
        <v>0.18022020475178668</v>
      </c>
      <c r="K11" s="52">
        <v>72231</v>
      </c>
      <c r="L11" s="53">
        <v>0.15144291249433905</v>
      </c>
      <c r="M11" s="52">
        <v>56870</v>
      </c>
      <c r="N11" s="54">
        <v>0.1326989667820909</v>
      </c>
      <c r="O11" s="55">
        <v>0.27010726217689474</v>
      </c>
    </row>
    <row r="12" spans="2:15" ht="14.25" customHeight="1">
      <c r="B12" s="58">
        <v>2</v>
      </c>
      <c r="C12" s="59" t="s">
        <v>18</v>
      </c>
      <c r="D12" s="60">
        <v>2415</v>
      </c>
      <c r="E12" s="61">
        <v>0.06364307173351605</v>
      </c>
      <c r="F12" s="60">
        <v>5005</v>
      </c>
      <c r="G12" s="62">
        <v>0.10515147695281314</v>
      </c>
      <c r="H12" s="63">
        <v>-0.5174825174825175</v>
      </c>
      <c r="I12" s="64">
        <v>2085</v>
      </c>
      <c r="J12" s="65">
        <v>0.15827338129496393</v>
      </c>
      <c r="K12" s="60">
        <v>42307</v>
      </c>
      <c r="L12" s="61">
        <v>0.08870284640802428</v>
      </c>
      <c r="M12" s="60">
        <v>51340</v>
      </c>
      <c r="N12" s="62">
        <v>0.11979540978710297</v>
      </c>
      <c r="O12" s="63">
        <v>-0.17594468250876505</v>
      </c>
    </row>
    <row r="13" spans="2:15" ht="14.25" customHeight="1">
      <c r="B13" s="58">
        <v>3</v>
      </c>
      <c r="C13" s="59" t="s">
        <v>19</v>
      </c>
      <c r="D13" s="60">
        <v>2651</v>
      </c>
      <c r="E13" s="61">
        <v>0.06986243609339587</v>
      </c>
      <c r="F13" s="60">
        <v>4197</v>
      </c>
      <c r="G13" s="62">
        <v>0.08817597378041094</v>
      </c>
      <c r="H13" s="63">
        <v>-0.36835835120324045</v>
      </c>
      <c r="I13" s="64">
        <v>2176</v>
      </c>
      <c r="J13" s="65">
        <v>0.21829044117647056</v>
      </c>
      <c r="K13" s="60">
        <v>36254</v>
      </c>
      <c r="L13" s="61">
        <v>0.0760118418624935</v>
      </c>
      <c r="M13" s="60">
        <v>36946</v>
      </c>
      <c r="N13" s="62">
        <v>0.08620882761967874</v>
      </c>
      <c r="O13" s="63">
        <v>-0.018730038434471963</v>
      </c>
    </row>
    <row r="14" spans="2:15" ht="14.25" customHeight="1">
      <c r="B14" s="58">
        <v>4</v>
      </c>
      <c r="C14" s="59" t="s">
        <v>23</v>
      </c>
      <c r="D14" s="60">
        <v>1999</v>
      </c>
      <c r="E14" s="61">
        <v>0.0526801243872872</v>
      </c>
      <c r="F14" s="60">
        <v>2031</v>
      </c>
      <c r="G14" s="62">
        <v>0.04266986007815454</v>
      </c>
      <c r="H14" s="63">
        <v>-0.015755785327424943</v>
      </c>
      <c r="I14" s="64">
        <v>2786</v>
      </c>
      <c r="J14" s="65">
        <v>-0.28248384781048097</v>
      </c>
      <c r="K14" s="60">
        <v>30371</v>
      </c>
      <c r="L14" s="61">
        <v>0.06367726731411127</v>
      </c>
      <c r="M14" s="60">
        <v>21597</v>
      </c>
      <c r="N14" s="62">
        <v>0.05039387349380722</v>
      </c>
      <c r="O14" s="63">
        <v>0.4062601287215817</v>
      </c>
    </row>
    <row r="15" spans="2:15" ht="14.25" customHeight="1">
      <c r="B15" s="66">
        <v>5</v>
      </c>
      <c r="C15" s="67" t="s">
        <v>25</v>
      </c>
      <c r="D15" s="68">
        <v>2507</v>
      </c>
      <c r="E15" s="69">
        <v>0.06606756970431667</v>
      </c>
      <c r="F15" s="68">
        <v>3216</v>
      </c>
      <c r="G15" s="70">
        <v>0.06756586411193748</v>
      </c>
      <c r="H15" s="71">
        <v>-0.22046019900497515</v>
      </c>
      <c r="I15" s="72">
        <v>2567</v>
      </c>
      <c r="J15" s="73">
        <v>-0.02337358784573429</v>
      </c>
      <c r="K15" s="68">
        <v>27808</v>
      </c>
      <c r="L15" s="69">
        <v>0.058303560945336216</v>
      </c>
      <c r="M15" s="68">
        <v>26102</v>
      </c>
      <c r="N15" s="70">
        <v>0.06090572236585434</v>
      </c>
      <c r="O15" s="71">
        <v>0.06535897632365328</v>
      </c>
    </row>
    <row r="16" spans="2:15" ht="14.25" customHeight="1">
      <c r="B16" s="50">
        <v>6</v>
      </c>
      <c r="C16" s="51" t="s">
        <v>22</v>
      </c>
      <c r="D16" s="52">
        <v>2562</v>
      </c>
      <c r="E16" s="53">
        <v>0.06751699783903442</v>
      </c>
      <c r="F16" s="52">
        <v>2787</v>
      </c>
      <c r="G16" s="54">
        <v>0.05855288037312492</v>
      </c>
      <c r="H16" s="55">
        <v>-0.08073196986006459</v>
      </c>
      <c r="I16" s="56">
        <v>2657</v>
      </c>
      <c r="J16" s="57">
        <v>-0.03575461046292816</v>
      </c>
      <c r="K16" s="52">
        <v>26783</v>
      </c>
      <c r="L16" s="53">
        <v>0.056154497727234604</v>
      </c>
      <c r="M16" s="52">
        <v>23517</v>
      </c>
      <c r="N16" s="54">
        <v>0.054873951148486574</v>
      </c>
      <c r="O16" s="55">
        <v>0.13887825828124334</v>
      </c>
    </row>
    <row r="17" spans="2:15" ht="14.25" customHeight="1">
      <c r="B17" s="58">
        <v>7</v>
      </c>
      <c r="C17" s="59" t="s">
        <v>24</v>
      </c>
      <c r="D17" s="60">
        <v>2245</v>
      </c>
      <c r="E17" s="61">
        <v>0.059163021135297526</v>
      </c>
      <c r="F17" s="60">
        <v>1579</v>
      </c>
      <c r="G17" s="62">
        <v>0.03317366275893945</v>
      </c>
      <c r="H17" s="63">
        <v>0.42178594046865103</v>
      </c>
      <c r="I17" s="64">
        <v>2162</v>
      </c>
      <c r="J17" s="65">
        <v>0.03839037927844591</v>
      </c>
      <c r="K17" s="60">
        <v>24878</v>
      </c>
      <c r="L17" s="61">
        <v>0.052160385112128685</v>
      </c>
      <c r="M17" s="60">
        <v>16116</v>
      </c>
      <c r="N17" s="62">
        <v>0.03760465181396477</v>
      </c>
      <c r="O17" s="63">
        <v>0.5436832961032514</v>
      </c>
    </row>
    <row r="18" spans="2:15" ht="14.25" customHeight="1">
      <c r="B18" s="58">
        <v>8</v>
      </c>
      <c r="C18" s="59" t="s">
        <v>32</v>
      </c>
      <c r="D18" s="60">
        <v>2008</v>
      </c>
      <c r="E18" s="61">
        <v>0.05291730353660465</v>
      </c>
      <c r="F18" s="60">
        <v>2376</v>
      </c>
      <c r="G18" s="62">
        <v>0.04991806378419261</v>
      </c>
      <c r="H18" s="63">
        <v>-0.15488215488215484</v>
      </c>
      <c r="I18" s="64">
        <v>1913</v>
      </c>
      <c r="J18" s="65">
        <v>0.04966021955044431</v>
      </c>
      <c r="K18" s="60">
        <v>23462</v>
      </c>
      <c r="L18" s="61">
        <v>0.04919153290058539</v>
      </c>
      <c r="M18" s="60">
        <v>24066</v>
      </c>
      <c r="N18" s="62">
        <v>0.05615497335287145</v>
      </c>
      <c r="O18" s="63">
        <v>-0.02509764813429738</v>
      </c>
    </row>
    <row r="19" spans="2:15" ht="14.25" customHeight="1">
      <c r="B19" s="58">
        <v>9</v>
      </c>
      <c r="C19" s="59" t="s">
        <v>17</v>
      </c>
      <c r="D19" s="60">
        <v>2003</v>
      </c>
      <c r="E19" s="61">
        <v>0.0527855373425394</v>
      </c>
      <c r="F19" s="60">
        <v>1638</v>
      </c>
      <c r="G19" s="62">
        <v>0.034413210639102486</v>
      </c>
      <c r="H19" s="63">
        <v>0.22283272283272293</v>
      </c>
      <c r="I19" s="64">
        <v>1928</v>
      </c>
      <c r="J19" s="65">
        <v>0.03890041493775942</v>
      </c>
      <c r="K19" s="60">
        <v>22316</v>
      </c>
      <c r="L19" s="61">
        <v>0.04678877539039568</v>
      </c>
      <c r="M19" s="60">
        <v>15623</v>
      </c>
      <c r="N19" s="62">
        <v>0.03645429854117471</v>
      </c>
      <c r="O19" s="63">
        <v>0.4284068360750175</v>
      </c>
    </row>
    <row r="20" spans="2:15" ht="14.25" customHeight="1">
      <c r="B20" s="66">
        <v>10</v>
      </c>
      <c r="C20" s="67" t="s">
        <v>30</v>
      </c>
      <c r="D20" s="68">
        <v>1431</v>
      </c>
      <c r="E20" s="69">
        <v>0.037711484741474725</v>
      </c>
      <c r="F20" s="68">
        <v>2579</v>
      </c>
      <c r="G20" s="70">
        <v>0.05418294886339762</v>
      </c>
      <c r="H20" s="71">
        <v>-0.4451337727801473</v>
      </c>
      <c r="I20" s="72">
        <v>975</v>
      </c>
      <c r="J20" s="73">
        <v>0.46769230769230763</v>
      </c>
      <c r="K20" s="68">
        <v>18159</v>
      </c>
      <c r="L20" s="69">
        <v>0.038073013636592365</v>
      </c>
      <c r="M20" s="68">
        <v>19779</v>
      </c>
      <c r="N20" s="70">
        <v>0.04615179996453272</v>
      </c>
      <c r="O20" s="71">
        <v>-0.0819050508114667</v>
      </c>
    </row>
    <row r="21" spans="2:15" ht="14.25" customHeight="1">
      <c r="B21" s="50">
        <v>11</v>
      </c>
      <c r="C21" s="51" t="s">
        <v>21</v>
      </c>
      <c r="D21" s="52">
        <v>1742</v>
      </c>
      <c r="E21" s="53">
        <v>0.04590734201233332</v>
      </c>
      <c r="F21" s="52">
        <v>1875</v>
      </c>
      <c r="G21" s="54">
        <v>0.03939241144585907</v>
      </c>
      <c r="H21" s="55">
        <v>-0.07093333333333329</v>
      </c>
      <c r="I21" s="56">
        <v>1775</v>
      </c>
      <c r="J21" s="57">
        <v>-0.018591549295774668</v>
      </c>
      <c r="K21" s="52">
        <v>17565</v>
      </c>
      <c r="L21" s="53">
        <v>0.03682760529361445</v>
      </c>
      <c r="M21" s="52">
        <v>15967</v>
      </c>
      <c r="N21" s="54">
        <v>0.03725697912097143</v>
      </c>
      <c r="O21" s="55">
        <v>0.10008141792446912</v>
      </c>
    </row>
    <row r="22" spans="2:15" ht="14.25" customHeight="1">
      <c r="B22" s="58">
        <v>12</v>
      </c>
      <c r="C22" s="59" t="s">
        <v>33</v>
      </c>
      <c r="D22" s="60">
        <v>1070</v>
      </c>
      <c r="E22" s="61">
        <v>0.028197965529963634</v>
      </c>
      <c r="F22" s="60">
        <v>1647</v>
      </c>
      <c r="G22" s="62">
        <v>0.03460229421404261</v>
      </c>
      <c r="H22" s="63">
        <v>-0.3503339404978749</v>
      </c>
      <c r="I22" s="64">
        <v>896</v>
      </c>
      <c r="J22" s="65">
        <v>0.1941964285714286</v>
      </c>
      <c r="K22" s="60">
        <v>17188</v>
      </c>
      <c r="L22" s="61">
        <v>0.036037169358761466</v>
      </c>
      <c r="M22" s="60">
        <v>13883</v>
      </c>
      <c r="N22" s="62">
        <v>0.032394228166621554</v>
      </c>
      <c r="O22" s="63">
        <v>0.23806093783764326</v>
      </c>
    </row>
    <row r="23" spans="2:15" ht="14.25" customHeight="1">
      <c r="B23" s="58">
        <v>13</v>
      </c>
      <c r="C23" s="59" t="s">
        <v>27</v>
      </c>
      <c r="D23" s="60">
        <v>1427</v>
      </c>
      <c r="E23" s="61">
        <v>0.03760607178622253</v>
      </c>
      <c r="F23" s="60">
        <v>2150</v>
      </c>
      <c r="G23" s="62">
        <v>0.045169965124585064</v>
      </c>
      <c r="H23" s="63">
        <v>-0.3362790697674418</v>
      </c>
      <c r="I23" s="64">
        <v>1544</v>
      </c>
      <c r="J23" s="65">
        <v>-0.07577720207253891</v>
      </c>
      <c r="K23" s="60">
        <v>16821</v>
      </c>
      <c r="L23" s="61">
        <v>0.03526769989432899</v>
      </c>
      <c r="M23" s="60">
        <v>17107</v>
      </c>
      <c r="N23" s="62">
        <v>0.03991702522843729</v>
      </c>
      <c r="O23" s="63">
        <v>-0.016718302449289735</v>
      </c>
    </row>
    <row r="24" spans="2:15" ht="14.25" customHeight="1">
      <c r="B24" s="58">
        <v>14</v>
      </c>
      <c r="C24" s="59" t="s">
        <v>28</v>
      </c>
      <c r="D24" s="60">
        <v>1365</v>
      </c>
      <c r="E24" s="61">
        <v>0.035972170979813416</v>
      </c>
      <c r="F24" s="60">
        <v>2273</v>
      </c>
      <c r="G24" s="62">
        <v>0.04775410731543342</v>
      </c>
      <c r="H24" s="63">
        <v>-0.3994720633523977</v>
      </c>
      <c r="I24" s="64">
        <v>794</v>
      </c>
      <c r="J24" s="65">
        <v>0.7191435768261965</v>
      </c>
      <c r="K24" s="60">
        <v>13425</v>
      </c>
      <c r="L24" s="61">
        <v>0.02814748653952599</v>
      </c>
      <c r="M24" s="60">
        <v>14387</v>
      </c>
      <c r="N24" s="62">
        <v>0.03357024855097488</v>
      </c>
      <c r="O24" s="63">
        <v>-0.0668659206227844</v>
      </c>
    </row>
    <row r="25" spans="2:15" ht="14.25" customHeight="1">
      <c r="B25" s="66">
        <v>15</v>
      </c>
      <c r="C25" s="67" t="s">
        <v>34</v>
      </c>
      <c r="D25" s="68">
        <v>711</v>
      </c>
      <c r="E25" s="69">
        <v>0.018737152796078637</v>
      </c>
      <c r="F25" s="68">
        <v>933</v>
      </c>
      <c r="G25" s="70">
        <v>0.019601663935459472</v>
      </c>
      <c r="H25" s="71">
        <v>-0.23794212218649513</v>
      </c>
      <c r="I25" s="72">
        <v>782</v>
      </c>
      <c r="J25" s="73">
        <v>-0.09079283887468026</v>
      </c>
      <c r="K25" s="68">
        <v>10445</v>
      </c>
      <c r="L25" s="69">
        <v>0.021899478354215938</v>
      </c>
      <c r="M25" s="68">
        <v>10084</v>
      </c>
      <c r="N25" s="70">
        <v>0.023529741182180493</v>
      </c>
      <c r="O25" s="71">
        <v>0.035799285997619945</v>
      </c>
    </row>
    <row r="26" spans="2:15" ht="14.25" customHeight="1">
      <c r="B26" s="50">
        <v>16</v>
      </c>
      <c r="C26" s="51" t="s">
        <v>31</v>
      </c>
      <c r="D26" s="52">
        <v>584</v>
      </c>
      <c r="E26" s="53">
        <v>0.015390291466821273</v>
      </c>
      <c r="F26" s="52">
        <v>768</v>
      </c>
      <c r="G26" s="54">
        <v>0.016135131728223874</v>
      </c>
      <c r="H26" s="55">
        <v>-0.23958333333333337</v>
      </c>
      <c r="I26" s="56">
        <v>909</v>
      </c>
      <c r="J26" s="57">
        <v>-0.3575357535753575</v>
      </c>
      <c r="K26" s="52">
        <v>10216</v>
      </c>
      <c r="L26" s="53">
        <v>0.021419346181586408</v>
      </c>
      <c r="M26" s="52">
        <v>6156</v>
      </c>
      <c r="N26" s="54">
        <v>0.014364248980315658</v>
      </c>
      <c r="O26" s="55">
        <v>0.6595191682910981</v>
      </c>
    </row>
    <row r="27" spans="2:15" ht="14.25" customHeight="1">
      <c r="B27" s="58">
        <v>17</v>
      </c>
      <c r="C27" s="59" t="s">
        <v>29</v>
      </c>
      <c r="D27" s="60">
        <v>698</v>
      </c>
      <c r="E27" s="61">
        <v>0.018394560691508986</v>
      </c>
      <c r="F27" s="60">
        <v>1169</v>
      </c>
      <c r="G27" s="62">
        <v>0.024559855456111602</v>
      </c>
      <c r="H27" s="63">
        <v>-0.40290846877673225</v>
      </c>
      <c r="I27" s="64">
        <v>651</v>
      </c>
      <c r="J27" s="65">
        <v>0.07219662058371745</v>
      </c>
      <c r="K27" s="60">
        <v>9949</v>
      </c>
      <c r="L27" s="61">
        <v>0.020859541421358964</v>
      </c>
      <c r="M27" s="60">
        <v>9658</v>
      </c>
      <c r="N27" s="62">
        <v>0.02253572395254851</v>
      </c>
      <c r="O27" s="63">
        <v>0.03013046179333201</v>
      </c>
    </row>
    <row r="28" spans="2:15" ht="14.25" customHeight="1">
      <c r="B28" s="58">
        <v>18</v>
      </c>
      <c r="C28" s="59" t="s">
        <v>48</v>
      </c>
      <c r="D28" s="60">
        <v>265</v>
      </c>
      <c r="E28" s="61">
        <v>0.0069836082854582825</v>
      </c>
      <c r="F28" s="60">
        <v>831</v>
      </c>
      <c r="G28" s="62">
        <v>0.01745871675280474</v>
      </c>
      <c r="H28" s="63">
        <v>-0.6811070998796631</v>
      </c>
      <c r="I28" s="64">
        <v>305</v>
      </c>
      <c r="J28" s="65">
        <v>-0.1311475409836066</v>
      </c>
      <c r="K28" s="60">
        <v>7954</v>
      </c>
      <c r="L28" s="61">
        <v>0.016676730572468507</v>
      </c>
      <c r="M28" s="60">
        <v>7778</v>
      </c>
      <c r="N28" s="62">
        <v>0.018148981249008315</v>
      </c>
      <c r="O28" s="63">
        <v>0.022627924916430953</v>
      </c>
    </row>
    <row r="29" spans="2:15" ht="14.25" customHeight="1">
      <c r="B29" s="58">
        <v>19</v>
      </c>
      <c r="C29" s="59" t="s">
        <v>26</v>
      </c>
      <c r="D29" s="60">
        <v>727</v>
      </c>
      <c r="E29" s="61">
        <v>0.01915880461708744</v>
      </c>
      <c r="F29" s="60">
        <v>850</v>
      </c>
      <c r="G29" s="62">
        <v>0.017857893188789446</v>
      </c>
      <c r="H29" s="63">
        <v>-0.14470588235294113</v>
      </c>
      <c r="I29" s="64">
        <v>659</v>
      </c>
      <c r="J29" s="65">
        <v>0.103186646433991</v>
      </c>
      <c r="K29" s="60">
        <v>7537</v>
      </c>
      <c r="L29" s="61">
        <v>0.01580242875593351</v>
      </c>
      <c r="M29" s="60">
        <v>8374</v>
      </c>
      <c r="N29" s="62">
        <v>0.019539672020981697</v>
      </c>
      <c r="O29" s="63">
        <v>-0.09995223310246004</v>
      </c>
    </row>
    <row r="30" spans="2:15" ht="14.25" customHeight="1">
      <c r="B30" s="66">
        <v>20</v>
      </c>
      <c r="C30" s="67" t="s">
        <v>43</v>
      </c>
      <c r="D30" s="68">
        <v>594</v>
      </c>
      <c r="E30" s="69">
        <v>0.015653823854951773</v>
      </c>
      <c r="F30" s="68">
        <v>584</v>
      </c>
      <c r="G30" s="70">
        <v>0.012269423085003572</v>
      </c>
      <c r="H30" s="71">
        <v>0.017123287671232834</v>
      </c>
      <c r="I30" s="72">
        <v>699</v>
      </c>
      <c r="J30" s="73">
        <v>-0.15021459227467815</v>
      </c>
      <c r="K30" s="68">
        <v>7028</v>
      </c>
      <c r="L30" s="69">
        <v>0.01473523541152988</v>
      </c>
      <c r="M30" s="68">
        <v>4406</v>
      </c>
      <c r="N30" s="70">
        <v>0.010280844867977711</v>
      </c>
      <c r="O30" s="71">
        <v>0.5950975941897412</v>
      </c>
    </row>
    <row r="31" spans="2:15" ht="14.25" customHeight="1">
      <c r="B31" s="182" t="s">
        <v>46</v>
      </c>
      <c r="C31" s="183"/>
      <c r="D31" s="26">
        <f>SUM(D11:D30)</f>
        <v>35114</v>
      </c>
      <c r="E31" s="4">
        <f>D31/D33</f>
        <v>0.9253676276814421</v>
      </c>
      <c r="F31" s="26">
        <f>SUM(F11:F30)</f>
        <v>45060</v>
      </c>
      <c r="G31" s="4">
        <f>F31/F33</f>
        <v>0.9466784318668852</v>
      </c>
      <c r="H31" s="7">
        <f>D31/F31-1</f>
        <v>-0.22072791833111405</v>
      </c>
      <c r="I31" s="26">
        <f>SUM(I11:I30)</f>
        <v>33440</v>
      </c>
      <c r="J31" s="4">
        <f>D31/I31-1</f>
        <v>0.05005980861244019</v>
      </c>
      <c r="K31" s="26">
        <f>SUM(K11:K30)</f>
        <v>442697</v>
      </c>
      <c r="L31" s="4">
        <f>K31/K33</f>
        <v>0.9281793555745651</v>
      </c>
      <c r="M31" s="26">
        <f>SUM(M11:M30)</f>
        <v>399756</v>
      </c>
      <c r="N31" s="4">
        <f>M31/M33</f>
        <v>0.932780168189582</v>
      </c>
      <c r="O31" s="7">
        <f>K31/M31-1</f>
        <v>0.107418024995247</v>
      </c>
    </row>
    <row r="32" spans="2:15" ht="14.25" customHeight="1">
      <c r="B32" s="182" t="s">
        <v>12</v>
      </c>
      <c r="C32" s="183"/>
      <c r="D32" s="3">
        <f>D33-SUM(D11:D30)</f>
        <v>2832</v>
      </c>
      <c r="E32" s="4">
        <f>D32/D33</f>
        <v>0.07463237231855795</v>
      </c>
      <c r="F32" s="5">
        <f>F33-SUM(F11:F30)</f>
        <v>2538</v>
      </c>
      <c r="G32" s="6">
        <f>F32/F33</f>
        <v>0.05332156813311484</v>
      </c>
      <c r="H32" s="7">
        <f>D32/F32-1</f>
        <v>0.11583924349881802</v>
      </c>
      <c r="I32" s="5">
        <f>I33-SUM(I11:I30)</f>
        <v>3031</v>
      </c>
      <c r="J32" s="8">
        <f>D32/I32-1</f>
        <v>-0.06565489937314417</v>
      </c>
      <c r="K32" s="3">
        <f>K33-SUM(K11:K30)</f>
        <v>34255</v>
      </c>
      <c r="L32" s="4">
        <f>K32/K33</f>
        <v>0.07182064442543484</v>
      </c>
      <c r="M32" s="3">
        <f>M33-SUM(M11:M30)</f>
        <v>28808</v>
      </c>
      <c r="N32" s="4">
        <f>M32/M33</f>
        <v>0.06721983181041805</v>
      </c>
      <c r="O32" s="7">
        <f>K32/M32-1</f>
        <v>0.1890794223826715</v>
      </c>
    </row>
    <row r="33" spans="2:16" ht="14.25" customHeight="1">
      <c r="B33" s="184" t="s">
        <v>13</v>
      </c>
      <c r="C33" s="185"/>
      <c r="D33" s="45">
        <v>37946</v>
      </c>
      <c r="E33" s="74">
        <v>1</v>
      </c>
      <c r="F33" s="45">
        <v>47598</v>
      </c>
      <c r="G33" s="75">
        <v>1</v>
      </c>
      <c r="H33" s="42">
        <v>-0.20278162948023026</v>
      </c>
      <c r="I33" s="46">
        <v>36471</v>
      </c>
      <c r="J33" s="43">
        <v>0.04044309177154459</v>
      </c>
      <c r="K33" s="45">
        <v>476952</v>
      </c>
      <c r="L33" s="74">
        <v>1</v>
      </c>
      <c r="M33" s="45">
        <v>428564</v>
      </c>
      <c r="N33" s="75">
        <v>1.0000000000000009</v>
      </c>
      <c r="O33" s="42">
        <v>0.11290729039303349</v>
      </c>
      <c r="P33" s="14"/>
    </row>
    <row r="34" ht="14.25" customHeight="1">
      <c r="B34" t="s">
        <v>105</v>
      </c>
    </row>
    <row r="35" ht="15">
      <c r="B35" s="9" t="s">
        <v>104</v>
      </c>
    </row>
  </sheetData>
  <sheetProtection/>
  <mergeCells count="26">
    <mergeCell ref="B31:C31"/>
    <mergeCell ref="B32:C32"/>
    <mergeCell ref="B33:C33"/>
    <mergeCell ref="B8:B10"/>
    <mergeCell ref="C8:C10"/>
    <mergeCell ref="H9:H10"/>
    <mergeCell ref="B2:O2"/>
    <mergeCell ref="B3:O3"/>
    <mergeCell ref="O7:O8"/>
    <mergeCell ref="H7:H8"/>
    <mergeCell ref="I7:I8"/>
    <mergeCell ref="J7:J8"/>
    <mergeCell ref="B5:B7"/>
    <mergeCell ref="D5:H5"/>
    <mergeCell ref="I5:J5"/>
    <mergeCell ref="K5:O5"/>
    <mergeCell ref="C5:C7"/>
    <mergeCell ref="O9:O10"/>
    <mergeCell ref="K7:L8"/>
    <mergeCell ref="M7:N8"/>
    <mergeCell ref="J9:J10"/>
    <mergeCell ref="D7:E8"/>
    <mergeCell ref="F7:G8"/>
    <mergeCell ref="D6:H6"/>
    <mergeCell ref="I6:J6"/>
    <mergeCell ref="K6:O6"/>
  </mergeCells>
  <conditionalFormatting sqref="H32 J32 O32">
    <cfRule type="cellIs" priority="391" dxfId="146" operator="lessThan">
      <formula>0</formula>
    </cfRule>
  </conditionalFormatting>
  <conditionalFormatting sqref="H31 O31">
    <cfRule type="cellIs" priority="196" dxfId="146" operator="lessThan">
      <formula>0</formula>
    </cfRule>
  </conditionalFormatting>
  <conditionalFormatting sqref="H11:H15 J11:J15 O11:O15">
    <cfRule type="cellIs" priority="7" dxfId="146" operator="lessThan">
      <formula>0</formula>
    </cfRule>
  </conditionalFormatting>
  <conditionalFormatting sqref="H16:H30 J16:J30 O16:O30">
    <cfRule type="cellIs" priority="6" dxfId="146" operator="lessThan">
      <formula>0</formula>
    </cfRule>
  </conditionalFormatting>
  <conditionalFormatting sqref="D11:E30 G11:J30 L11:L30 N11:O30">
    <cfRule type="cellIs" priority="5" dxfId="147" operator="equal">
      <formula>0</formula>
    </cfRule>
  </conditionalFormatting>
  <conditionalFormatting sqref="F11:F30">
    <cfRule type="cellIs" priority="4" dxfId="147" operator="equal">
      <formula>0</formula>
    </cfRule>
  </conditionalFormatting>
  <conditionalFormatting sqref="K11:K30">
    <cfRule type="cellIs" priority="3" dxfId="147" operator="equal">
      <formula>0</formula>
    </cfRule>
  </conditionalFormatting>
  <conditionalFormatting sqref="M11:M30">
    <cfRule type="cellIs" priority="2" dxfId="147" operator="equal">
      <formula>0</formula>
    </cfRule>
  </conditionalFormatting>
  <conditionalFormatting sqref="O33 J33 H33">
    <cfRule type="cellIs" priority="1" dxfId="146" operator="lessThan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Polski Związek Przemysłu Motoryzacyjnego</dc:creator>
  <cp:keywords/>
  <dc:description/>
  <cp:lastModifiedBy>Anna_Brzozowska</cp:lastModifiedBy>
  <cp:lastPrinted>2014-07-02T18:05:00Z</cp:lastPrinted>
  <dcterms:created xsi:type="dcterms:W3CDTF">2011-02-07T09:02:19Z</dcterms:created>
  <dcterms:modified xsi:type="dcterms:W3CDTF">2021-12-02T14:03:16Z</dcterms:modified>
  <cp:category/>
  <cp:version/>
  <cp:contentType/>
  <cp:contentStatus/>
</cp:coreProperties>
</file>