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Tabele zbiorcze i wykresy" sheetId="1" r:id="rId1"/>
    <sheet name="Samochody osobowe" sheetId="2" r:id="rId2"/>
    <sheet name="Samochody osobowe INDYW" sheetId="3" r:id="rId3"/>
    <sheet name="Samochody osobowe REGON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<sst xmlns="http://schemas.openxmlformats.org/spreadsheetml/2006/main" count="781" uniqueCount="146">
  <si>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</si>
  <si>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</si>
  <si>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</si>
  <si>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</si>
  <si>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</si>
  <si>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</si>
  <si>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</si>
  <si>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</si>
  <si>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</si>
  <si>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</si>
  <si>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</si>
  <si>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</si>
  <si>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</si>
  <si>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</si>
  <si>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</si>
  <si>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</si>
  <si>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</si>
  <si>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</si>
  <si>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</si>
  <si>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</si>
  <si>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</si>
  <si>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</si>
  <si>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</si>
  <si>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</si>
  <si>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</si>
  <si>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</si>
  <si>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</si>
  <si>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</si>
  <si>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</si>
  <si>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</si>
  <si>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</si>
  <si>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</si>
  <si>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</si>
  <si>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</si>
  <si>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</si>
  <si>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</si>
  <si>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</si>
  <si>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</si>
  <si>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</si>
  <si>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</si>
  <si>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</si>
  <si>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</si>
  <si>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</si>
  <si>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</si>
  <si>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</si>
  <si>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</si>
  <si>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</si>
  <si>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</si>
  <si>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</si>
  <si>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</si>
  <si>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</si>
  <si>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</si>
  <si>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</si>
  <si>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</si>
  <si>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</si>
  <si>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</si>
  <si>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</si>
  <si>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</si>
  <si>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</si>
  <si>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</si>
  <si>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</si>
  <si>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</si>
  <si>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</si>
  <si>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</si>
  <si>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</si>
  <si>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</si>
  <si>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</si>
  <si>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</si>
  <si>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</si>
  <si>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</si>
  <si>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</si>
  <si>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</si>
  <si>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</si>
  <si>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</si>
  <si>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</si>
  <si>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</si>
  <si>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</si>
  <si>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</si>
  <si>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</si>
  <si>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</si>
  <si>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</si>
  <si>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</si>
  <si>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</si>
  <si>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Ford Transit Custom</t>
  </si>
  <si>
    <t>Kia Cee'D</t>
  </si>
  <si>
    <t>Volvo XC60</t>
  </si>
  <si>
    <t>Zmiana poz
r/r</t>
  </si>
  <si>
    <t>Ch. Position
y/y</t>
  </si>
  <si>
    <t>Volkswagen Crafter</t>
  </si>
  <si>
    <t>sztuki</t>
  </si>
  <si>
    <t>Suzuki Vitara</t>
  </si>
  <si>
    <t>Pierwsze rejestracje NOWYCH samochodów dostawczych o DMC&lt;=3,5T*, udział w rynku %</t>
  </si>
  <si>
    <t>Volkswagen T-Roc</t>
  </si>
  <si>
    <t>Skoda Karoq</t>
  </si>
  <si>
    <t>Toyota Proace City</t>
  </si>
  <si>
    <t>ROLLER TEAM</t>
  </si>
  <si>
    <t>ISUZU</t>
  </si>
  <si>
    <t>Hyundai I30</t>
  </si>
  <si>
    <t>Rejestracje nowych samochodów osobowych OGÓŁEM, ranking modeli - 2021 narastająco</t>
  </si>
  <si>
    <t>Registrations of new PC, Top Models - 2021 YTD</t>
  </si>
  <si>
    <t>Kia RIO</t>
  </si>
  <si>
    <t>Suzuki SX4 S-Cross</t>
  </si>
  <si>
    <t>Rejestracje nowych samochodów osobowych na Klentów Indywidualnych, ranking marek - 2021 narastająco</t>
  </si>
  <si>
    <t>Registrations of New PC For Individual Customers, Top Makes - 2021 YTD</t>
  </si>
  <si>
    <t>Rejestracje nowych samochodów osobowych na REGON,
ranking marek - 2021 narastająco</t>
  </si>
  <si>
    <t>Registrations of New PC For Business Activity, Top Makes - 2020 YTD</t>
  </si>
  <si>
    <t>Rejestracje nowych samochodów osobowych na REGON,
ranking modeli - 2021 narastająco</t>
  </si>
  <si>
    <t>Registrations of New PC For Individual Customers, Top Models - 2021 YTD</t>
  </si>
  <si>
    <t>BMW Seria 3</t>
  </si>
  <si>
    <t>Rejestracje nowych samochodów osobowych na Inywidualnych Klentów, ranking modeli - 2021 narastająco</t>
  </si>
  <si>
    <t>Rejestracje nowych samochodów dostawczych do 3,5T, ranking modeli - 2021 narastająco</t>
  </si>
  <si>
    <t>Registrations of new LCV up to 3.5T, Top Models - 2021 YTD</t>
  </si>
  <si>
    <t>PZPM na podstawie danych CEP</t>
  </si>
  <si>
    <t xml:space="preserve">   Source: PZPM on the basis of CEP (Central Register of Vehicles)</t>
  </si>
  <si>
    <t>* PZPM na podstawie CEP (Centralnej Ewidencji Pojazdów)</t>
  </si>
  <si>
    <t>Marzec</t>
  </si>
  <si>
    <t>March</t>
  </si>
  <si>
    <t>Fiat Doblo</t>
  </si>
  <si>
    <t>2021
Kwi</t>
  </si>
  <si>
    <t>2020
Kwi</t>
  </si>
  <si>
    <t>2021
Sty - Kwi</t>
  </si>
  <si>
    <t>2020
Sty - Kwi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</si>
  <si>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</si>
  <si>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</si>
  <si>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</si>
  <si>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</si>
  <si>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</si>
  <si>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</si>
  <si>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Kwi/Mar
Zmiana poz</t>
  </si>
  <si>
    <t>Apr/Mar Ch position</t>
  </si>
  <si>
    <t>Rejestracje nowych samochodów osobowych na KLIENTÓW INDYWIDUALNYCH, ranking marek - Kwiecień 2021</t>
  </si>
  <si>
    <t>Registrations of New PC For Indyvidual Customers, Top Makes - April 2021</t>
  </si>
  <si>
    <t>Rejestracje nowych samochodów osobowych na KLIENTÓW INDYWIDUALNYCH, ranking modeli - Kwiecień 2021</t>
  </si>
  <si>
    <t>Registrations of New PC For Indyvidual Customers, Top Models - April 2021</t>
  </si>
  <si>
    <t>Dacia Sandero</t>
  </si>
  <si>
    <t>Kia Xceed</t>
  </si>
  <si>
    <t>Rejestracje nowych samochodów osobowych na REGON, ranking marek - Kwiecień 2021</t>
  </si>
  <si>
    <t>Registrations of New PC For Business Activity, Top Makes - April 2021</t>
  </si>
  <si>
    <t>Rejestracje nowych samochodów osobowych na REGON, ranking modeli - Kwiecień 2021</t>
  </si>
  <si>
    <t>Registrations of New PC For Business Activity, Top Models - April 2021</t>
  </si>
  <si>
    <t>Seat Leon</t>
  </si>
  <si>
    <t>Rejestracje nowych samochodów dostawczych do 3,5T, ranking modeli - Kwiecień 2021</t>
  </si>
  <si>
    <t>Registrations of new LCV up to 3.5T, Top Models - April 2021</t>
  </si>
  <si>
    <t>Dacia Dokker</t>
  </si>
  <si>
    <t>Rejestracje nowych samochodów osobowych OGÓŁEM, ranking modeli - Kwiecień 2021</t>
  </si>
  <si>
    <t>Registrations of new PC, Top Models - April 2021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</si>
</sst>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sz val="10"/>
      <color indexed="23"/>
      <name val="Arial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7" fillId="0" borderId="16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59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center" wrapText="1"/>
      <protection/>
    </xf>
    <xf numFmtId="0" fontId="59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0" fillId="0" borderId="0" xfId="60" applyAlignment="1">
      <alignment horizontal="right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2" fillId="33" borderId="18" xfId="57" applyFont="1" applyFill="1" applyBorder="1" applyAlignment="1">
      <alignment horizontal="center" vertical="center"/>
      <protection/>
    </xf>
    <xf numFmtId="0" fontId="62" fillId="33" borderId="19" xfId="57" applyFont="1" applyFill="1" applyBorder="1" applyAlignment="1">
      <alignment horizontal="center" vertical="center"/>
      <protection/>
    </xf>
    <xf numFmtId="0" fontId="62" fillId="33" borderId="22" xfId="57" applyFont="1" applyFill="1" applyBorder="1" applyAlignment="1">
      <alignment horizontal="center" vertical="center"/>
      <protection/>
    </xf>
    <xf numFmtId="0" fontId="63" fillId="33" borderId="23" xfId="57" applyFont="1" applyFill="1" applyBorder="1" applyAlignment="1">
      <alignment horizontal="center" vertical="center"/>
      <protection/>
    </xf>
    <xf numFmtId="0" fontId="63" fillId="33" borderId="16" xfId="57" applyFont="1" applyFill="1" applyBorder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59" fillId="33" borderId="14" xfId="57" applyFont="1" applyFill="1" applyBorder="1" applyAlignment="1">
      <alignment horizontal="center" vertical="center" wrapText="1"/>
      <protection/>
    </xf>
    <xf numFmtId="0" fontId="59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2" fillId="33" borderId="15" xfId="57" applyFont="1" applyFill="1" applyBorder="1" applyAlignment="1">
      <alignment horizontal="center" vertical="top"/>
      <protection/>
    </xf>
    <xf numFmtId="0" fontId="62" fillId="33" borderId="18" xfId="57" applyFont="1" applyFill="1" applyBorder="1" applyAlignment="1">
      <alignment horizontal="center" vertical="top"/>
      <protection/>
    </xf>
    <xf numFmtId="0" fontId="59" fillId="33" borderId="14" xfId="57" applyFont="1" applyFill="1" applyBorder="1" applyAlignment="1">
      <alignment horizontal="center" vertical="top" wrapText="1"/>
      <protection/>
    </xf>
    <xf numFmtId="0" fontId="59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59" fillId="33" borderId="17" xfId="57" applyFont="1" applyFill="1" applyBorder="1" applyAlignment="1">
      <alignment horizontal="center" vertical="top" wrapText="1"/>
      <protection/>
    </xf>
    <xf numFmtId="0" fontId="59" fillId="33" borderId="21" xfId="57" applyFont="1" applyFill="1" applyBorder="1" applyAlignment="1">
      <alignment horizontal="center" vertical="top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5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2" fillId="0" borderId="0" xfId="57" applyFont="1" applyAlignment="1">
      <alignment horizontal="center" vertical="center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2" fillId="33" borderId="15" xfId="57" applyFont="1" applyFill="1" applyBorder="1" applyAlignment="1">
      <alignment horizontal="center" vertical="center"/>
      <protection/>
    </xf>
    <xf numFmtId="0" fontId="62" fillId="33" borderId="0" xfId="57" applyFont="1" applyFill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  <xf numFmtId="0" fontId="62" fillId="33" borderId="14" xfId="57" applyFont="1" applyFill="1" applyBorder="1" applyAlignment="1">
      <alignment horizontal="center" vertical="top"/>
      <protection/>
    </xf>
    <xf numFmtId="0" fontId="62" fillId="33" borderId="17" xfId="57" applyFont="1" applyFill="1" applyBorder="1" applyAlignment="1">
      <alignment horizontal="center" vertical="top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27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400050</xdr:colOff>
      <xdr:row>65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583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I16" sqref="I15:I16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7"/>
      <c r="C1" s="48"/>
      <c r="E1" s="47"/>
      <c r="F1" s="47"/>
      <c r="G1" s="47"/>
      <c r="H1" s="49">
        <v>44321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2:8" ht="11.25" customHeight="1">
      <c r="B2" t="s">
        <v>112</v>
      </c>
      <c r="H2" s="112" t="s">
        <v>89</v>
      </c>
    </row>
    <row r="3" spans="2:8" ht="24.75" customHeight="1">
      <c r="B3" s="120" t="s">
        <v>65</v>
      </c>
      <c r="C3" s="121"/>
      <c r="D3" s="121"/>
      <c r="E3" s="121"/>
      <c r="F3" s="121"/>
      <c r="G3" s="121"/>
      <c r="H3" s="122"/>
    </row>
    <row r="4" spans="2:8" ht="24.75" customHeight="1">
      <c r="B4" s="28"/>
      <c r="C4" s="103" t="s">
        <v>118</v>
      </c>
      <c r="D4" s="103" t="s">
        <v>119</v>
      </c>
      <c r="E4" s="29" t="s">
        <v>66</v>
      </c>
      <c r="F4" s="103" t="s">
        <v>120</v>
      </c>
      <c r="G4" s="103" t="s">
        <v>121</v>
      </c>
      <c r="H4" s="29" t="s">
        <v>66</v>
      </c>
    </row>
    <row r="5" spans="2:8" ht="24.75" customHeight="1">
      <c r="B5" s="30" t="s">
        <v>59</v>
      </c>
      <c r="C5" s="104">
        <v>40149</v>
      </c>
      <c r="D5" s="104">
        <v>15239</v>
      </c>
      <c r="E5" s="31">
        <v>1.6346216943368987</v>
      </c>
      <c r="F5" s="104">
        <v>158014</v>
      </c>
      <c r="G5" s="104">
        <v>122875</v>
      </c>
      <c r="H5" s="31">
        <v>0.285973550356053</v>
      </c>
    </row>
    <row r="6" spans="2:8" ht="24.75" customHeight="1">
      <c r="B6" s="30" t="s">
        <v>60</v>
      </c>
      <c r="C6" s="104">
        <v>6910</v>
      </c>
      <c r="D6" s="104">
        <v>2626</v>
      </c>
      <c r="E6" s="31">
        <v>1.6313785224676316</v>
      </c>
      <c r="F6" s="104">
        <v>24992</v>
      </c>
      <c r="G6" s="104">
        <v>16015</v>
      </c>
      <c r="H6" s="31">
        <v>0.5605369965657196</v>
      </c>
    </row>
    <row r="7" spans="2:8" ht="24.75" customHeight="1">
      <c r="B7" s="13" t="s">
        <v>61</v>
      </c>
      <c r="C7" s="11">
        <f>C6-C8</f>
        <v>6509</v>
      </c>
      <c r="D7" s="11">
        <f>D6-D8</f>
        <v>2530</v>
      </c>
      <c r="E7" s="12">
        <f>C7/D7-1</f>
        <v>1.5727272727272728</v>
      </c>
      <c r="F7" s="11">
        <f>F6-F8</f>
        <v>24031</v>
      </c>
      <c r="G7" s="11">
        <f>G6-G8</f>
        <v>15631</v>
      </c>
      <c r="H7" s="12">
        <f>F7/G7-1</f>
        <v>0.5373936408419167</v>
      </c>
    </row>
    <row r="8" spans="2:8" ht="24.75" customHeight="1">
      <c r="B8" s="33" t="s">
        <v>62</v>
      </c>
      <c r="C8" s="11">
        <v>401</v>
      </c>
      <c r="D8" s="11">
        <v>96</v>
      </c>
      <c r="E8" s="32">
        <v>3.177083333333333</v>
      </c>
      <c r="F8" s="11">
        <v>961</v>
      </c>
      <c r="G8" s="11">
        <v>384</v>
      </c>
      <c r="H8" s="32">
        <v>1.5026041666666665</v>
      </c>
    </row>
    <row r="9" spans="2:8" ht="15">
      <c r="B9" s="34" t="s">
        <v>63</v>
      </c>
      <c r="C9" s="105">
        <v>47059</v>
      </c>
      <c r="D9" s="105">
        <v>17865</v>
      </c>
      <c r="E9" s="35">
        <v>1.6341449762104676</v>
      </c>
      <c r="F9" s="105">
        <v>183006</v>
      </c>
      <c r="G9" s="105">
        <v>138890</v>
      </c>
      <c r="H9" s="35">
        <v>0.3176326589387284</v>
      </c>
    </row>
    <row r="10" spans="2:8" ht="15">
      <c r="B10" s="27" t="s">
        <v>64</v>
      </c>
      <c r="C10" s="23"/>
      <c r="D10" s="23"/>
      <c r="E10" s="23"/>
      <c r="F10" s="23"/>
      <c r="G10" s="23"/>
      <c r="H10" s="23"/>
    </row>
    <row r="11" ht="15">
      <c r="B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105" dxfId="145" operator="lessThan">
      <formula>0</formula>
    </cfRule>
  </conditionalFormatting>
  <conditionalFormatting sqref="H6 E6">
    <cfRule type="cellIs" priority="3" dxfId="145" operator="lessThan">
      <formula>0</formula>
    </cfRule>
  </conditionalFormatting>
  <conditionalFormatting sqref="H8:H9 E8:E9">
    <cfRule type="cellIs" priority="2" dxfId="145" operator="lessThan">
      <formula>0</formula>
    </cfRule>
  </conditionalFormatting>
  <conditionalFormatting sqref="E5 H5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R10" sqref="R10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8"/>
      <c r="O1" s="49">
        <v>44321</v>
      </c>
    </row>
    <row r="2" spans="2:15" ht="14.25" customHeight="1">
      <c r="B2" s="133" t="s">
        <v>51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2:15" ht="14.25" customHeight="1">
      <c r="B3" s="134" t="s">
        <v>52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7" t="s">
        <v>0</v>
      </c>
      <c r="C5" s="149" t="s">
        <v>1</v>
      </c>
      <c r="D5" s="126" t="s">
        <v>122</v>
      </c>
      <c r="E5" s="127"/>
      <c r="F5" s="127"/>
      <c r="G5" s="127"/>
      <c r="H5" s="128"/>
      <c r="I5" s="127" t="s">
        <v>115</v>
      </c>
      <c r="J5" s="127"/>
      <c r="K5" s="126" t="s">
        <v>123</v>
      </c>
      <c r="L5" s="127"/>
      <c r="M5" s="127"/>
      <c r="N5" s="127"/>
      <c r="O5" s="128"/>
    </row>
    <row r="6" spans="2:15" ht="14.25" customHeight="1">
      <c r="B6" s="148"/>
      <c r="C6" s="150"/>
      <c r="D6" s="123" t="s">
        <v>124</v>
      </c>
      <c r="E6" s="124"/>
      <c r="F6" s="124"/>
      <c r="G6" s="124"/>
      <c r="H6" s="125"/>
      <c r="I6" s="124" t="s">
        <v>116</v>
      </c>
      <c r="J6" s="124"/>
      <c r="K6" s="123" t="s">
        <v>125</v>
      </c>
      <c r="L6" s="124"/>
      <c r="M6" s="124"/>
      <c r="N6" s="124"/>
      <c r="O6" s="125"/>
    </row>
    <row r="7" spans="2:15" ht="14.25" customHeight="1">
      <c r="B7" s="148"/>
      <c r="C7" s="148"/>
      <c r="D7" s="135">
        <v>2021</v>
      </c>
      <c r="E7" s="136"/>
      <c r="F7" s="139">
        <v>2020</v>
      </c>
      <c r="G7" s="139"/>
      <c r="H7" s="156" t="s">
        <v>5</v>
      </c>
      <c r="I7" s="158">
        <v>2021</v>
      </c>
      <c r="J7" s="135" t="s">
        <v>126</v>
      </c>
      <c r="K7" s="135">
        <v>2021</v>
      </c>
      <c r="L7" s="136"/>
      <c r="M7" s="139">
        <v>2020</v>
      </c>
      <c r="N7" s="136"/>
      <c r="O7" s="161" t="s">
        <v>5</v>
      </c>
    </row>
    <row r="8" spans="2:15" ht="14.25" customHeight="1">
      <c r="B8" s="141" t="s">
        <v>6</v>
      </c>
      <c r="C8" s="141" t="s">
        <v>7</v>
      </c>
      <c r="D8" s="137"/>
      <c r="E8" s="138"/>
      <c r="F8" s="140"/>
      <c r="G8" s="140"/>
      <c r="H8" s="157"/>
      <c r="I8" s="159"/>
      <c r="J8" s="160"/>
      <c r="K8" s="137"/>
      <c r="L8" s="138"/>
      <c r="M8" s="140"/>
      <c r="N8" s="138"/>
      <c r="O8" s="161"/>
    </row>
    <row r="9" spans="2:15" ht="14.25" customHeight="1">
      <c r="B9" s="141"/>
      <c r="C9" s="141"/>
      <c r="D9" s="114" t="s">
        <v>8</v>
      </c>
      <c r="E9" s="115" t="s">
        <v>2</v>
      </c>
      <c r="F9" s="113" t="s">
        <v>8</v>
      </c>
      <c r="G9" s="38" t="s">
        <v>2</v>
      </c>
      <c r="H9" s="143" t="s">
        <v>9</v>
      </c>
      <c r="I9" s="39" t="s">
        <v>8</v>
      </c>
      <c r="J9" s="154" t="s">
        <v>127</v>
      </c>
      <c r="K9" s="114" t="s">
        <v>8</v>
      </c>
      <c r="L9" s="37" t="s">
        <v>2</v>
      </c>
      <c r="M9" s="113" t="s">
        <v>8</v>
      </c>
      <c r="N9" s="37" t="s">
        <v>2</v>
      </c>
      <c r="O9" s="152" t="s">
        <v>9</v>
      </c>
    </row>
    <row r="10" spans="2:15" ht="14.25" customHeight="1">
      <c r="B10" s="142"/>
      <c r="C10" s="142"/>
      <c r="D10" s="117" t="s">
        <v>10</v>
      </c>
      <c r="E10" s="116" t="s">
        <v>11</v>
      </c>
      <c r="F10" s="36" t="s">
        <v>10</v>
      </c>
      <c r="G10" s="41" t="s">
        <v>11</v>
      </c>
      <c r="H10" s="151"/>
      <c r="I10" s="40" t="s">
        <v>10</v>
      </c>
      <c r="J10" s="155"/>
      <c r="K10" s="117" t="s">
        <v>10</v>
      </c>
      <c r="L10" s="116" t="s">
        <v>11</v>
      </c>
      <c r="M10" s="36" t="s">
        <v>10</v>
      </c>
      <c r="N10" s="116" t="s">
        <v>11</v>
      </c>
      <c r="O10" s="153"/>
    </row>
    <row r="11" spans="2:15" ht="14.25" customHeight="1">
      <c r="B11" s="50">
        <v>1</v>
      </c>
      <c r="C11" s="51" t="s">
        <v>20</v>
      </c>
      <c r="D11" s="52">
        <v>7053</v>
      </c>
      <c r="E11" s="53">
        <v>0.17567062691474258</v>
      </c>
      <c r="F11" s="52">
        <v>2346</v>
      </c>
      <c r="G11" s="54">
        <v>0.15394710939037995</v>
      </c>
      <c r="H11" s="55">
        <v>2.006393861892583</v>
      </c>
      <c r="I11" s="56">
        <v>7902</v>
      </c>
      <c r="J11" s="57">
        <v>-0.10744115413819288</v>
      </c>
      <c r="K11" s="52">
        <v>27446</v>
      </c>
      <c r="L11" s="53">
        <v>0.17369347019884315</v>
      </c>
      <c r="M11" s="52">
        <v>18775</v>
      </c>
      <c r="N11" s="54">
        <v>0.15279755849440488</v>
      </c>
      <c r="O11" s="55">
        <v>0.4618375499334222</v>
      </c>
    </row>
    <row r="12" spans="2:15" ht="14.25" customHeight="1">
      <c r="B12" s="58">
        <v>2</v>
      </c>
      <c r="C12" s="59" t="s">
        <v>18</v>
      </c>
      <c r="D12" s="60">
        <v>4800</v>
      </c>
      <c r="E12" s="61">
        <v>0.11955465889561384</v>
      </c>
      <c r="F12" s="60">
        <v>1939</v>
      </c>
      <c r="G12" s="62">
        <v>0.12723932016536518</v>
      </c>
      <c r="H12" s="63">
        <v>1.4755028365136669</v>
      </c>
      <c r="I12" s="64">
        <v>6219</v>
      </c>
      <c r="J12" s="65">
        <v>-0.22817173178967676</v>
      </c>
      <c r="K12" s="60">
        <v>19871</v>
      </c>
      <c r="L12" s="61">
        <v>0.1257546799650664</v>
      </c>
      <c r="M12" s="60">
        <v>17049</v>
      </c>
      <c r="N12" s="62">
        <v>0.1387507629704985</v>
      </c>
      <c r="O12" s="63">
        <v>0.16552290456918284</v>
      </c>
    </row>
    <row r="13" spans="2:15" ht="14.25" customHeight="1">
      <c r="B13" s="58">
        <v>3</v>
      </c>
      <c r="C13" s="59" t="s">
        <v>19</v>
      </c>
      <c r="D13" s="60">
        <v>3677</v>
      </c>
      <c r="E13" s="61">
        <v>0.09158385015816085</v>
      </c>
      <c r="F13" s="60">
        <v>1119</v>
      </c>
      <c r="G13" s="62">
        <v>0.07343001509285386</v>
      </c>
      <c r="H13" s="63">
        <v>2.285969615728329</v>
      </c>
      <c r="I13" s="64">
        <v>3768</v>
      </c>
      <c r="J13" s="65">
        <v>-0.024150743099787708</v>
      </c>
      <c r="K13" s="60">
        <v>13740</v>
      </c>
      <c r="L13" s="61">
        <v>0.08695432050324654</v>
      </c>
      <c r="M13" s="60">
        <v>10496</v>
      </c>
      <c r="N13" s="62">
        <v>0.08542014242115971</v>
      </c>
      <c r="O13" s="63">
        <v>0.3090701219512195</v>
      </c>
    </row>
    <row r="14" spans="2:15" ht="14.25" customHeight="1">
      <c r="B14" s="58">
        <v>4</v>
      </c>
      <c r="C14" s="59" t="s">
        <v>23</v>
      </c>
      <c r="D14" s="60">
        <v>2487</v>
      </c>
      <c r="E14" s="61">
        <v>0.06194425764028992</v>
      </c>
      <c r="F14" s="60">
        <v>990</v>
      </c>
      <c r="G14" s="62">
        <v>0.06496489270949538</v>
      </c>
      <c r="H14" s="63">
        <v>1.5121212121212122</v>
      </c>
      <c r="I14" s="64">
        <v>2762</v>
      </c>
      <c r="J14" s="65">
        <v>-0.09956553222302678</v>
      </c>
      <c r="K14" s="60">
        <v>9576</v>
      </c>
      <c r="L14" s="61">
        <v>0.060602225119293224</v>
      </c>
      <c r="M14" s="60">
        <v>7530</v>
      </c>
      <c r="N14" s="62">
        <v>0.061281790437436416</v>
      </c>
      <c r="O14" s="63">
        <v>0.27171314741035846</v>
      </c>
    </row>
    <row r="15" spans="2:15" ht="14.25" customHeight="1">
      <c r="B15" s="66">
        <v>5</v>
      </c>
      <c r="C15" s="67" t="s">
        <v>17</v>
      </c>
      <c r="D15" s="68">
        <v>2133</v>
      </c>
      <c r="E15" s="69">
        <v>0.0531271015467384</v>
      </c>
      <c r="F15" s="68">
        <v>971</v>
      </c>
      <c r="G15" s="70">
        <v>0.06371809173830303</v>
      </c>
      <c r="H15" s="71">
        <v>1.196704428424305</v>
      </c>
      <c r="I15" s="72">
        <v>2390</v>
      </c>
      <c r="J15" s="73">
        <v>-0.10753138075313806</v>
      </c>
      <c r="K15" s="68">
        <v>8213</v>
      </c>
      <c r="L15" s="69">
        <v>0.0519764071537965</v>
      </c>
      <c r="M15" s="68">
        <v>5174</v>
      </c>
      <c r="N15" s="70">
        <v>0.04210783316378433</v>
      </c>
      <c r="O15" s="71">
        <v>0.5873598763046</v>
      </c>
    </row>
    <row r="16" spans="2:15" ht="14.25" customHeight="1">
      <c r="B16" s="50">
        <v>6</v>
      </c>
      <c r="C16" s="51" t="s">
        <v>24</v>
      </c>
      <c r="D16" s="52">
        <v>2094</v>
      </c>
      <c r="E16" s="53">
        <v>0.05215571994321154</v>
      </c>
      <c r="F16" s="52">
        <v>447</v>
      </c>
      <c r="G16" s="54">
        <v>0.029332633374893367</v>
      </c>
      <c r="H16" s="55">
        <v>3.6845637583892614</v>
      </c>
      <c r="I16" s="56">
        <v>2190</v>
      </c>
      <c r="J16" s="57">
        <v>-0.043835616438356206</v>
      </c>
      <c r="K16" s="52">
        <v>7407</v>
      </c>
      <c r="L16" s="53">
        <v>0.04687559330185933</v>
      </c>
      <c r="M16" s="52">
        <v>5787</v>
      </c>
      <c r="N16" s="54">
        <v>0.04709664292980671</v>
      </c>
      <c r="O16" s="55">
        <v>0.27993779160186616</v>
      </c>
    </row>
    <row r="17" spans="2:15" ht="14.25" customHeight="1">
      <c r="B17" s="58">
        <v>7</v>
      </c>
      <c r="C17" s="59" t="s">
        <v>32</v>
      </c>
      <c r="D17" s="60">
        <v>1898</v>
      </c>
      <c r="E17" s="61">
        <v>0.047273904704973974</v>
      </c>
      <c r="F17" s="60">
        <v>781</v>
      </c>
      <c r="G17" s="62">
        <v>0.051250082026379686</v>
      </c>
      <c r="H17" s="63">
        <v>1.4302176696542892</v>
      </c>
      <c r="I17" s="64">
        <v>2235</v>
      </c>
      <c r="J17" s="65">
        <v>-0.15078299776286352</v>
      </c>
      <c r="K17" s="60">
        <v>7372</v>
      </c>
      <c r="L17" s="61">
        <v>0.046654093941043195</v>
      </c>
      <c r="M17" s="60">
        <v>5587</v>
      </c>
      <c r="N17" s="62">
        <v>0.045468972533062056</v>
      </c>
      <c r="O17" s="63">
        <v>0.3194916771075711</v>
      </c>
    </row>
    <row r="18" spans="2:15" ht="14.25" customHeight="1">
      <c r="B18" s="58">
        <v>8</v>
      </c>
      <c r="C18" s="59" t="s">
        <v>22</v>
      </c>
      <c r="D18" s="60">
        <v>1821</v>
      </c>
      <c r="E18" s="61">
        <v>0.0453560487185235</v>
      </c>
      <c r="F18" s="60">
        <v>625</v>
      </c>
      <c r="G18" s="62">
        <v>0.04101318984185314</v>
      </c>
      <c r="H18" s="63">
        <v>1.9136000000000002</v>
      </c>
      <c r="I18" s="64">
        <v>1953</v>
      </c>
      <c r="J18" s="65">
        <v>-0.06758832565284179</v>
      </c>
      <c r="K18" s="60">
        <v>7199</v>
      </c>
      <c r="L18" s="61">
        <v>0.0455592542432949</v>
      </c>
      <c r="M18" s="60">
        <v>4462</v>
      </c>
      <c r="N18" s="62">
        <v>0.03631332655137335</v>
      </c>
      <c r="O18" s="63">
        <v>0.6134020618556701</v>
      </c>
    </row>
    <row r="19" spans="2:15" ht="14.25" customHeight="1">
      <c r="B19" s="58">
        <v>9</v>
      </c>
      <c r="C19" s="59" t="s">
        <v>33</v>
      </c>
      <c r="D19" s="60">
        <v>1635</v>
      </c>
      <c r="E19" s="61">
        <v>0.04072330568631846</v>
      </c>
      <c r="F19" s="60">
        <v>516</v>
      </c>
      <c r="G19" s="62">
        <v>0.03386048953343395</v>
      </c>
      <c r="H19" s="63">
        <v>2.1686046511627906</v>
      </c>
      <c r="I19" s="64">
        <v>2131</v>
      </c>
      <c r="J19" s="65">
        <v>-0.2327545753167527</v>
      </c>
      <c r="K19" s="60">
        <v>6631</v>
      </c>
      <c r="L19" s="61">
        <v>0.04196463604490741</v>
      </c>
      <c r="M19" s="60">
        <v>4368</v>
      </c>
      <c r="N19" s="62">
        <v>0.03554832146490336</v>
      </c>
      <c r="O19" s="63">
        <v>0.5180860805860805</v>
      </c>
    </row>
    <row r="20" spans="2:15" ht="14.25" customHeight="1">
      <c r="B20" s="66">
        <v>10</v>
      </c>
      <c r="C20" s="67" t="s">
        <v>30</v>
      </c>
      <c r="D20" s="68">
        <v>1540</v>
      </c>
      <c r="E20" s="69">
        <v>0.03835711972900944</v>
      </c>
      <c r="F20" s="68">
        <v>892</v>
      </c>
      <c r="G20" s="70">
        <v>0.0585340245422928</v>
      </c>
      <c r="H20" s="71">
        <v>0.7264573991031391</v>
      </c>
      <c r="I20" s="72">
        <v>1773</v>
      </c>
      <c r="J20" s="73">
        <v>-0.1314156796390299</v>
      </c>
      <c r="K20" s="68">
        <v>6003</v>
      </c>
      <c r="L20" s="69">
        <v>0.03799030465654942</v>
      </c>
      <c r="M20" s="68">
        <v>5482</v>
      </c>
      <c r="N20" s="70">
        <v>0.04461444557477111</v>
      </c>
      <c r="O20" s="71">
        <v>0.09503830718715789</v>
      </c>
    </row>
    <row r="21" spans="2:15" ht="14.25" customHeight="1">
      <c r="B21" s="50">
        <v>11</v>
      </c>
      <c r="C21" s="51" t="s">
        <v>21</v>
      </c>
      <c r="D21" s="52">
        <v>1228</v>
      </c>
      <c r="E21" s="53">
        <v>0.03058606690079454</v>
      </c>
      <c r="F21" s="52">
        <v>676</v>
      </c>
      <c r="G21" s="54">
        <v>0.04435986613294836</v>
      </c>
      <c r="H21" s="55">
        <v>0.8165680473372781</v>
      </c>
      <c r="I21" s="56">
        <v>1652</v>
      </c>
      <c r="J21" s="57">
        <v>-0.2566585956416465</v>
      </c>
      <c r="K21" s="52">
        <v>5296</v>
      </c>
      <c r="L21" s="53">
        <v>0.03351601756806359</v>
      </c>
      <c r="M21" s="52">
        <v>4060</v>
      </c>
      <c r="N21" s="54">
        <v>0.03304170905391658</v>
      </c>
      <c r="O21" s="55">
        <v>0.3044334975369458</v>
      </c>
    </row>
    <row r="22" spans="2:15" ht="14.25" customHeight="1">
      <c r="B22" s="58">
        <v>12</v>
      </c>
      <c r="C22" s="59" t="s">
        <v>34</v>
      </c>
      <c r="D22" s="60">
        <v>1111</v>
      </c>
      <c r="E22" s="61">
        <v>0.027671922090213952</v>
      </c>
      <c r="F22" s="60">
        <v>674</v>
      </c>
      <c r="G22" s="62">
        <v>0.04422862392545442</v>
      </c>
      <c r="H22" s="63">
        <v>0.6483679525222552</v>
      </c>
      <c r="I22" s="64">
        <v>1829</v>
      </c>
      <c r="J22" s="65">
        <v>-0.3925642427556042</v>
      </c>
      <c r="K22" s="60">
        <v>4936</v>
      </c>
      <c r="L22" s="61">
        <v>0.031237738428240534</v>
      </c>
      <c r="M22" s="60">
        <v>3892</v>
      </c>
      <c r="N22" s="62">
        <v>0.03167446592065107</v>
      </c>
      <c r="O22" s="63">
        <v>0.2682425488180884</v>
      </c>
    </row>
    <row r="23" spans="2:15" ht="14.25" customHeight="1">
      <c r="B23" s="58">
        <v>13</v>
      </c>
      <c r="C23" s="59" t="s">
        <v>25</v>
      </c>
      <c r="D23" s="60">
        <v>910</v>
      </c>
      <c r="E23" s="61">
        <v>0.022665570748960123</v>
      </c>
      <c r="F23" s="60">
        <v>628</v>
      </c>
      <c r="G23" s="62">
        <v>0.041210053153094034</v>
      </c>
      <c r="H23" s="63">
        <v>0.44904458598726116</v>
      </c>
      <c r="I23" s="64">
        <v>1587</v>
      </c>
      <c r="J23" s="65">
        <v>-0.426591052299937</v>
      </c>
      <c r="K23" s="60">
        <v>4465</v>
      </c>
      <c r="L23" s="61">
        <v>0.02825698988697204</v>
      </c>
      <c r="M23" s="60">
        <v>5357</v>
      </c>
      <c r="N23" s="62">
        <v>0.043597151576805694</v>
      </c>
      <c r="O23" s="63">
        <v>-0.16651110696285232</v>
      </c>
    </row>
    <row r="24" spans="2:15" ht="14.25" customHeight="1">
      <c r="B24" s="58">
        <v>14</v>
      </c>
      <c r="C24" s="59" t="s">
        <v>28</v>
      </c>
      <c r="D24" s="60">
        <v>1129</v>
      </c>
      <c r="E24" s="61">
        <v>0.028120252061072507</v>
      </c>
      <c r="F24" s="60">
        <v>365</v>
      </c>
      <c r="G24" s="62">
        <v>0.023951702867642234</v>
      </c>
      <c r="H24" s="63">
        <v>2.0931506849315067</v>
      </c>
      <c r="I24" s="64">
        <v>1412</v>
      </c>
      <c r="J24" s="65">
        <v>-0.2004249291784702</v>
      </c>
      <c r="K24" s="60">
        <v>4301</v>
      </c>
      <c r="L24" s="61">
        <v>0.027219107167719317</v>
      </c>
      <c r="M24" s="60">
        <v>3037</v>
      </c>
      <c r="N24" s="62">
        <v>0.02471617497456765</v>
      </c>
      <c r="O24" s="63">
        <v>0.4162001975633849</v>
      </c>
    </row>
    <row r="25" spans="2:15" ht="14.25" customHeight="1">
      <c r="B25" s="66">
        <v>15</v>
      </c>
      <c r="C25" s="67" t="s">
        <v>31</v>
      </c>
      <c r="D25" s="68">
        <v>732</v>
      </c>
      <c r="E25" s="69">
        <v>0.01823208548158111</v>
      </c>
      <c r="F25" s="68">
        <v>218</v>
      </c>
      <c r="G25" s="70">
        <v>0.014305400616838375</v>
      </c>
      <c r="H25" s="71">
        <v>2.3577981651376145</v>
      </c>
      <c r="I25" s="72">
        <v>1025</v>
      </c>
      <c r="J25" s="73">
        <v>-0.2858536585365854</v>
      </c>
      <c r="K25" s="68">
        <v>3554</v>
      </c>
      <c r="L25" s="69">
        <v>0.02249167795258648</v>
      </c>
      <c r="M25" s="68">
        <v>1250</v>
      </c>
      <c r="N25" s="70">
        <v>0.01017293997965412</v>
      </c>
      <c r="O25" s="71">
        <v>1.8432</v>
      </c>
    </row>
    <row r="26" spans="2:15" ht="14.25" customHeight="1">
      <c r="B26" s="50">
        <v>16</v>
      </c>
      <c r="C26" s="51" t="s">
        <v>26</v>
      </c>
      <c r="D26" s="52">
        <v>664</v>
      </c>
      <c r="E26" s="53">
        <v>0.016538394480559913</v>
      </c>
      <c r="F26" s="52">
        <v>287</v>
      </c>
      <c r="G26" s="54">
        <v>0.018833256775378962</v>
      </c>
      <c r="H26" s="55">
        <v>1.3135888501742161</v>
      </c>
      <c r="I26" s="56">
        <v>1181</v>
      </c>
      <c r="J26" s="57">
        <v>-0.4377646062658763</v>
      </c>
      <c r="K26" s="52">
        <v>3208</v>
      </c>
      <c r="L26" s="53">
        <v>0.02030199855708988</v>
      </c>
      <c r="M26" s="52">
        <v>2817</v>
      </c>
      <c r="N26" s="54">
        <v>0.022925737538148524</v>
      </c>
      <c r="O26" s="55">
        <v>0.1388001419950302</v>
      </c>
    </row>
    <row r="27" spans="2:15" ht="14.25" customHeight="1">
      <c r="B27" s="58">
        <v>17</v>
      </c>
      <c r="C27" s="59" t="s">
        <v>49</v>
      </c>
      <c r="D27" s="60">
        <v>876</v>
      </c>
      <c r="E27" s="61">
        <v>0.021818725248449525</v>
      </c>
      <c r="F27" s="60">
        <v>229</v>
      </c>
      <c r="G27" s="62">
        <v>0.01502723275805499</v>
      </c>
      <c r="H27" s="63">
        <v>2.8253275109170306</v>
      </c>
      <c r="I27" s="64">
        <v>820</v>
      </c>
      <c r="J27" s="65">
        <v>0.06829268292682933</v>
      </c>
      <c r="K27" s="60">
        <v>3138</v>
      </c>
      <c r="L27" s="61">
        <v>0.01985899983545762</v>
      </c>
      <c r="M27" s="60">
        <v>2758</v>
      </c>
      <c r="N27" s="62">
        <v>0.02244557477110885</v>
      </c>
      <c r="O27" s="63">
        <v>0.1377810007251632</v>
      </c>
    </row>
    <row r="28" spans="2:15" ht="14.25" customHeight="1">
      <c r="B28" s="58">
        <v>18</v>
      </c>
      <c r="C28" s="59" t="s">
        <v>29</v>
      </c>
      <c r="D28" s="60">
        <v>838</v>
      </c>
      <c r="E28" s="61">
        <v>0.020872250865525917</v>
      </c>
      <c r="F28" s="60">
        <v>247</v>
      </c>
      <c r="G28" s="62">
        <v>0.016208412625500362</v>
      </c>
      <c r="H28" s="63">
        <v>2.3927125506072873</v>
      </c>
      <c r="I28" s="64">
        <v>1012</v>
      </c>
      <c r="J28" s="65">
        <v>-0.17193675889328064</v>
      </c>
      <c r="K28" s="60">
        <v>3004</v>
      </c>
      <c r="L28" s="61">
        <v>0.01901097371119015</v>
      </c>
      <c r="M28" s="60">
        <v>2571</v>
      </c>
      <c r="N28" s="62">
        <v>0.020923702950152594</v>
      </c>
      <c r="O28" s="63">
        <v>0.1684169583819526</v>
      </c>
    </row>
    <row r="29" spans="2:16" ht="14.25" customHeight="1">
      <c r="B29" s="58">
        <v>19</v>
      </c>
      <c r="C29" s="59" t="s">
        <v>44</v>
      </c>
      <c r="D29" s="60">
        <v>696</v>
      </c>
      <c r="E29" s="61">
        <v>0.017335425539864006</v>
      </c>
      <c r="F29" s="60">
        <v>152</v>
      </c>
      <c r="G29" s="62">
        <v>0.009974407769538684</v>
      </c>
      <c r="H29" s="63">
        <v>3.578947368421052</v>
      </c>
      <c r="I29" s="64">
        <v>539</v>
      </c>
      <c r="J29" s="65">
        <v>0.29128014842300565</v>
      </c>
      <c r="K29" s="60">
        <v>2158</v>
      </c>
      <c r="L29" s="61">
        <v>0.013657017732605971</v>
      </c>
      <c r="M29" s="60">
        <v>1331</v>
      </c>
      <c r="N29" s="62">
        <v>0.010832146490335707</v>
      </c>
      <c r="O29" s="63">
        <v>0.6213373403456048</v>
      </c>
      <c r="P29" s="49"/>
    </row>
    <row r="30" spans="2:16" ht="14.25" customHeight="1">
      <c r="B30" s="66">
        <v>20</v>
      </c>
      <c r="C30" s="67" t="s">
        <v>81</v>
      </c>
      <c r="D30" s="68">
        <v>438</v>
      </c>
      <c r="E30" s="69">
        <v>0.010909362624224763</v>
      </c>
      <c r="F30" s="68">
        <v>153</v>
      </c>
      <c r="G30" s="70">
        <v>0.010040028873285648</v>
      </c>
      <c r="H30" s="71">
        <v>1.8627450980392157</v>
      </c>
      <c r="I30" s="72">
        <v>532</v>
      </c>
      <c r="J30" s="73">
        <v>-0.17669172932330823</v>
      </c>
      <c r="K30" s="68">
        <v>2078</v>
      </c>
      <c r="L30" s="69">
        <v>0.01315073347931196</v>
      </c>
      <c r="M30" s="68">
        <v>1347</v>
      </c>
      <c r="N30" s="70">
        <v>0.01096236012207528</v>
      </c>
      <c r="O30" s="71">
        <v>0.5426874536005939</v>
      </c>
      <c r="P30" s="49"/>
    </row>
    <row r="31" spans="2:15" ht="14.25" customHeight="1">
      <c r="B31" s="163" t="s">
        <v>47</v>
      </c>
      <c r="C31" s="164"/>
      <c r="D31" s="26">
        <f>SUM(D11:D30)</f>
        <v>37760</v>
      </c>
      <c r="E31" s="4">
        <f>D31/D33</f>
        <v>0.9404966499788289</v>
      </c>
      <c r="F31" s="26">
        <f>SUM(F11:F30)</f>
        <v>14255</v>
      </c>
      <c r="G31" s="4">
        <f>F31/F33</f>
        <v>0.9354288339129864</v>
      </c>
      <c r="H31" s="7">
        <f>D31/F31-1</f>
        <v>1.648895124517713</v>
      </c>
      <c r="I31" s="26">
        <f>SUM(I11:I30)</f>
        <v>44912</v>
      </c>
      <c r="J31" s="4">
        <f>D31/I31-1</f>
        <v>-0.15924474527965804</v>
      </c>
      <c r="K31" s="26">
        <f>SUM(K11:K30)</f>
        <v>149596</v>
      </c>
      <c r="L31" s="4">
        <f>K31/K33</f>
        <v>0.9467262394471376</v>
      </c>
      <c r="M31" s="26">
        <f>SUM(M11:M30)</f>
        <v>113130</v>
      </c>
      <c r="N31" s="4">
        <f>M31/M33</f>
        <v>0.9206917599186165</v>
      </c>
      <c r="O31" s="7">
        <f>K31/M31-1</f>
        <v>0.3223371342703085</v>
      </c>
    </row>
    <row r="32" spans="2:15" ht="14.25" customHeight="1">
      <c r="B32" s="163" t="s">
        <v>12</v>
      </c>
      <c r="C32" s="164"/>
      <c r="D32" s="3">
        <f>D33-SUM(D11:D30)</f>
        <v>2389</v>
      </c>
      <c r="E32" s="4">
        <f>D32/D33</f>
        <v>0.05950335002117114</v>
      </c>
      <c r="F32" s="5">
        <f>F33-SUM(F11:F30)</f>
        <v>984</v>
      </c>
      <c r="G32" s="6">
        <f>F32/F33</f>
        <v>0.06457116608701359</v>
      </c>
      <c r="H32" s="7">
        <f>D32/F32-1</f>
        <v>1.4278455284552845</v>
      </c>
      <c r="I32" s="5">
        <f>I33-SUM(I11:I30)</f>
        <v>2937</v>
      </c>
      <c r="J32" s="8">
        <f>D32/I32-1</f>
        <v>-0.18658495062989444</v>
      </c>
      <c r="K32" s="3">
        <f>K33-SUM(K11:K30)</f>
        <v>8418</v>
      </c>
      <c r="L32" s="4">
        <f>K32/K33</f>
        <v>0.053273760552862405</v>
      </c>
      <c r="M32" s="3">
        <f>M33-SUM(M11:M30)</f>
        <v>9745</v>
      </c>
      <c r="N32" s="4">
        <f>M32/M33</f>
        <v>0.07930824008138351</v>
      </c>
      <c r="O32" s="7">
        <f>K32/M32-1</f>
        <v>-0.13617239610056442</v>
      </c>
    </row>
    <row r="33" spans="2:17" ht="14.25" customHeight="1">
      <c r="B33" s="165" t="s">
        <v>13</v>
      </c>
      <c r="C33" s="166"/>
      <c r="D33" s="45">
        <v>40149</v>
      </c>
      <c r="E33" s="74">
        <v>1</v>
      </c>
      <c r="F33" s="45">
        <v>15239</v>
      </c>
      <c r="G33" s="75">
        <v>1</v>
      </c>
      <c r="H33" s="42">
        <v>1.6346216943368987</v>
      </c>
      <c r="I33" s="46">
        <v>47849</v>
      </c>
      <c r="J33" s="43">
        <v>-0.1609229032999645</v>
      </c>
      <c r="K33" s="45">
        <v>158014</v>
      </c>
      <c r="L33" s="74">
        <v>1</v>
      </c>
      <c r="M33" s="45">
        <v>122875</v>
      </c>
      <c r="N33" s="75">
        <v>1</v>
      </c>
      <c r="O33" s="42">
        <v>0.285973550356053</v>
      </c>
      <c r="P33" s="14"/>
      <c r="Q33" s="14"/>
    </row>
    <row r="34" ht="14.25" customHeight="1">
      <c r="B34" t="s">
        <v>114</v>
      </c>
    </row>
    <row r="35" ht="15">
      <c r="B35" s="9" t="s">
        <v>113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45" t="s">
        <v>144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21"/>
      <c r="N38" s="21"/>
      <c r="O38" s="145" t="s">
        <v>98</v>
      </c>
      <c r="P38" s="145"/>
      <c r="Q38" s="145"/>
      <c r="R38" s="145"/>
      <c r="S38" s="145"/>
      <c r="T38" s="145"/>
      <c r="U38" s="145"/>
      <c r="V38" s="145"/>
    </row>
    <row r="39" spans="2:22" ht="15">
      <c r="B39" s="146" t="s">
        <v>145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21"/>
      <c r="N39" s="21"/>
      <c r="O39" s="162" t="s">
        <v>99</v>
      </c>
      <c r="P39" s="162"/>
      <c r="Q39" s="162"/>
      <c r="R39" s="162"/>
      <c r="S39" s="162"/>
      <c r="T39" s="162"/>
      <c r="U39" s="162"/>
      <c r="V39" s="162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6"/>
      <c r="L40" s="77" t="s">
        <v>4</v>
      </c>
      <c r="O40" s="15"/>
      <c r="P40" s="15"/>
      <c r="Q40" s="15"/>
      <c r="R40" s="15"/>
      <c r="S40" s="15"/>
      <c r="T40" s="15"/>
      <c r="U40" s="76"/>
      <c r="V40" s="77" t="s">
        <v>4</v>
      </c>
    </row>
    <row r="41" spans="2:22" ht="15">
      <c r="B41" s="147" t="s">
        <v>0</v>
      </c>
      <c r="C41" s="147" t="s">
        <v>46</v>
      </c>
      <c r="D41" s="126" t="s">
        <v>122</v>
      </c>
      <c r="E41" s="127"/>
      <c r="F41" s="127"/>
      <c r="G41" s="127"/>
      <c r="H41" s="127"/>
      <c r="I41" s="128"/>
      <c r="J41" s="126" t="s">
        <v>115</v>
      </c>
      <c r="K41" s="127"/>
      <c r="L41" s="128"/>
      <c r="O41" s="147" t="s">
        <v>0</v>
      </c>
      <c r="P41" s="147" t="s">
        <v>46</v>
      </c>
      <c r="Q41" s="126" t="s">
        <v>123</v>
      </c>
      <c r="R41" s="127"/>
      <c r="S41" s="127"/>
      <c r="T41" s="127"/>
      <c r="U41" s="127"/>
      <c r="V41" s="128"/>
    </row>
    <row r="42" spans="2:22" ht="15" customHeight="1">
      <c r="B42" s="148"/>
      <c r="C42" s="148"/>
      <c r="D42" s="123" t="s">
        <v>124</v>
      </c>
      <c r="E42" s="124"/>
      <c r="F42" s="124"/>
      <c r="G42" s="124"/>
      <c r="H42" s="124"/>
      <c r="I42" s="125"/>
      <c r="J42" s="123" t="s">
        <v>116</v>
      </c>
      <c r="K42" s="124"/>
      <c r="L42" s="125"/>
      <c r="O42" s="148"/>
      <c r="P42" s="148"/>
      <c r="Q42" s="123" t="s">
        <v>125</v>
      </c>
      <c r="R42" s="124"/>
      <c r="S42" s="124"/>
      <c r="T42" s="124"/>
      <c r="U42" s="124"/>
      <c r="V42" s="125"/>
    </row>
    <row r="43" spans="2:22" ht="15" customHeight="1">
      <c r="B43" s="148"/>
      <c r="C43" s="148"/>
      <c r="D43" s="135">
        <v>2021</v>
      </c>
      <c r="E43" s="136"/>
      <c r="F43" s="139">
        <v>2020</v>
      </c>
      <c r="G43" s="136"/>
      <c r="H43" s="156" t="s">
        <v>5</v>
      </c>
      <c r="I43" s="129" t="s">
        <v>54</v>
      </c>
      <c r="J43" s="167">
        <v>2021</v>
      </c>
      <c r="K43" s="130" t="s">
        <v>126</v>
      </c>
      <c r="L43" s="129" t="s">
        <v>128</v>
      </c>
      <c r="O43" s="148"/>
      <c r="P43" s="148"/>
      <c r="Q43" s="135">
        <v>2021</v>
      </c>
      <c r="R43" s="136"/>
      <c r="S43" s="135">
        <v>2020</v>
      </c>
      <c r="T43" s="136"/>
      <c r="U43" s="156" t="s">
        <v>5</v>
      </c>
      <c r="V43" s="170" t="s">
        <v>86</v>
      </c>
    </row>
    <row r="44" spans="2:22" ht="15">
      <c r="B44" s="141" t="s">
        <v>6</v>
      </c>
      <c r="C44" s="141" t="s">
        <v>46</v>
      </c>
      <c r="D44" s="137"/>
      <c r="E44" s="138"/>
      <c r="F44" s="140"/>
      <c r="G44" s="138"/>
      <c r="H44" s="157"/>
      <c r="I44" s="130"/>
      <c r="J44" s="167"/>
      <c r="K44" s="130"/>
      <c r="L44" s="130"/>
      <c r="O44" s="141" t="s">
        <v>6</v>
      </c>
      <c r="P44" s="141" t="s">
        <v>46</v>
      </c>
      <c r="Q44" s="137"/>
      <c r="R44" s="138"/>
      <c r="S44" s="137"/>
      <c r="T44" s="138"/>
      <c r="U44" s="157"/>
      <c r="V44" s="171"/>
    </row>
    <row r="45" spans="2:22" ht="15" customHeight="1">
      <c r="B45" s="141"/>
      <c r="C45" s="141"/>
      <c r="D45" s="114" t="s">
        <v>8</v>
      </c>
      <c r="E45" s="78" t="s">
        <v>2</v>
      </c>
      <c r="F45" s="114" t="s">
        <v>8</v>
      </c>
      <c r="G45" s="78" t="s">
        <v>2</v>
      </c>
      <c r="H45" s="143" t="s">
        <v>9</v>
      </c>
      <c r="I45" s="143" t="s">
        <v>55</v>
      </c>
      <c r="J45" s="79" t="s">
        <v>8</v>
      </c>
      <c r="K45" s="131" t="s">
        <v>127</v>
      </c>
      <c r="L45" s="131" t="s">
        <v>129</v>
      </c>
      <c r="O45" s="141"/>
      <c r="P45" s="141"/>
      <c r="Q45" s="114" t="s">
        <v>8</v>
      </c>
      <c r="R45" s="78" t="s">
        <v>2</v>
      </c>
      <c r="S45" s="114" t="s">
        <v>8</v>
      </c>
      <c r="T45" s="78" t="s">
        <v>2</v>
      </c>
      <c r="U45" s="143" t="s">
        <v>9</v>
      </c>
      <c r="V45" s="168" t="s">
        <v>87</v>
      </c>
    </row>
    <row r="46" spans="2:22" ht="15" customHeight="1">
      <c r="B46" s="142"/>
      <c r="C46" s="142"/>
      <c r="D46" s="117" t="s">
        <v>10</v>
      </c>
      <c r="E46" s="41" t="s">
        <v>11</v>
      </c>
      <c r="F46" s="117" t="s">
        <v>10</v>
      </c>
      <c r="G46" s="41" t="s">
        <v>11</v>
      </c>
      <c r="H46" s="144"/>
      <c r="I46" s="144"/>
      <c r="J46" s="117" t="s">
        <v>10</v>
      </c>
      <c r="K46" s="132"/>
      <c r="L46" s="132"/>
      <c r="O46" s="142"/>
      <c r="P46" s="142"/>
      <c r="Q46" s="117" t="s">
        <v>10</v>
      </c>
      <c r="R46" s="41" t="s">
        <v>11</v>
      </c>
      <c r="S46" s="117" t="s">
        <v>10</v>
      </c>
      <c r="T46" s="41" t="s">
        <v>11</v>
      </c>
      <c r="U46" s="151"/>
      <c r="V46" s="169"/>
    </row>
    <row r="47" spans="2:22" ht="15">
      <c r="B47" s="50">
        <v>1</v>
      </c>
      <c r="C47" s="80" t="s">
        <v>57</v>
      </c>
      <c r="D47" s="52">
        <v>2288</v>
      </c>
      <c r="E47" s="57">
        <v>0.056987720740242595</v>
      </c>
      <c r="F47" s="52">
        <v>786</v>
      </c>
      <c r="G47" s="57">
        <v>0.05157818754511451</v>
      </c>
      <c r="H47" s="81">
        <v>1.9109414758269718</v>
      </c>
      <c r="I47" s="82">
        <v>0</v>
      </c>
      <c r="J47" s="52">
        <v>2746</v>
      </c>
      <c r="K47" s="83">
        <v>-0.16678805535324104</v>
      </c>
      <c r="L47" s="84">
        <v>0</v>
      </c>
      <c r="O47" s="50">
        <v>1</v>
      </c>
      <c r="P47" s="80" t="s">
        <v>57</v>
      </c>
      <c r="Q47" s="52">
        <v>8834</v>
      </c>
      <c r="R47" s="57">
        <v>0.05590643866999127</v>
      </c>
      <c r="S47" s="52">
        <v>6100</v>
      </c>
      <c r="T47" s="57">
        <v>0.049643947100712106</v>
      </c>
      <c r="U47" s="55">
        <v>0.4481967213114755</v>
      </c>
      <c r="V47" s="84">
        <v>0</v>
      </c>
    </row>
    <row r="48" spans="2:22" ht="15" customHeight="1">
      <c r="B48" s="85">
        <v>2</v>
      </c>
      <c r="C48" s="86" t="s">
        <v>42</v>
      </c>
      <c r="D48" s="60">
        <v>1653</v>
      </c>
      <c r="E48" s="65">
        <v>0.04117163565717701</v>
      </c>
      <c r="F48" s="60">
        <v>363</v>
      </c>
      <c r="G48" s="65">
        <v>0.023820460660148302</v>
      </c>
      <c r="H48" s="87">
        <v>3.553719008264463</v>
      </c>
      <c r="I48" s="88">
        <v>4</v>
      </c>
      <c r="J48" s="60">
        <v>1986</v>
      </c>
      <c r="K48" s="89">
        <v>-0.16767371601208458</v>
      </c>
      <c r="L48" s="90">
        <v>0</v>
      </c>
      <c r="O48" s="85">
        <v>2</v>
      </c>
      <c r="P48" s="86" t="s">
        <v>42</v>
      </c>
      <c r="Q48" s="60">
        <v>6806</v>
      </c>
      <c r="R48" s="65">
        <v>0.043072132848988066</v>
      </c>
      <c r="S48" s="60">
        <v>4621</v>
      </c>
      <c r="T48" s="65">
        <v>0.03760732451678535</v>
      </c>
      <c r="U48" s="63">
        <v>0.47284137632547063</v>
      </c>
      <c r="V48" s="90">
        <v>1</v>
      </c>
    </row>
    <row r="49" spans="2:22" ht="15" customHeight="1">
      <c r="B49" s="85">
        <v>3</v>
      </c>
      <c r="C49" s="86" t="s">
        <v>36</v>
      </c>
      <c r="D49" s="60">
        <v>1430</v>
      </c>
      <c r="E49" s="65">
        <v>0.035617325462651624</v>
      </c>
      <c r="F49" s="60">
        <v>596</v>
      </c>
      <c r="G49" s="65">
        <v>0.03911017783319115</v>
      </c>
      <c r="H49" s="87">
        <v>1.3993288590604025</v>
      </c>
      <c r="I49" s="88">
        <v>-1</v>
      </c>
      <c r="J49" s="60">
        <v>1813</v>
      </c>
      <c r="K49" s="89">
        <v>-0.2112520683949255</v>
      </c>
      <c r="L49" s="90">
        <v>0</v>
      </c>
      <c r="O49" s="85">
        <v>3</v>
      </c>
      <c r="P49" s="86" t="s">
        <v>36</v>
      </c>
      <c r="Q49" s="60">
        <v>5969</v>
      </c>
      <c r="R49" s="65">
        <v>0.03777513384889947</v>
      </c>
      <c r="S49" s="60">
        <v>5147</v>
      </c>
      <c r="T49" s="65">
        <v>0.041888097660223805</v>
      </c>
      <c r="U49" s="63">
        <v>0.15970468233922674</v>
      </c>
      <c r="V49" s="90">
        <v>-1</v>
      </c>
    </row>
    <row r="50" spans="2:22" ht="15">
      <c r="B50" s="85">
        <v>4</v>
      </c>
      <c r="C50" s="86" t="s">
        <v>41</v>
      </c>
      <c r="D50" s="60">
        <v>1081</v>
      </c>
      <c r="E50" s="65">
        <v>0.026924705472116367</v>
      </c>
      <c r="F50" s="60">
        <v>446</v>
      </c>
      <c r="G50" s="65">
        <v>0.0292670122711464</v>
      </c>
      <c r="H50" s="87">
        <v>1.4237668161434978</v>
      </c>
      <c r="I50" s="88">
        <v>0</v>
      </c>
      <c r="J50" s="60">
        <v>1449</v>
      </c>
      <c r="K50" s="89">
        <v>-0.25396825396825395</v>
      </c>
      <c r="L50" s="90">
        <v>0</v>
      </c>
      <c r="O50" s="85">
        <v>4</v>
      </c>
      <c r="P50" s="86" t="s">
        <v>41</v>
      </c>
      <c r="Q50" s="60">
        <v>4343</v>
      </c>
      <c r="R50" s="65">
        <v>0.027484906400698672</v>
      </c>
      <c r="S50" s="60">
        <v>2720</v>
      </c>
      <c r="T50" s="65">
        <v>0.022136317395727367</v>
      </c>
      <c r="U50" s="63">
        <v>0.5966911764705882</v>
      </c>
      <c r="V50" s="90">
        <v>2</v>
      </c>
    </row>
    <row r="51" spans="2:22" ht="15" customHeight="1">
      <c r="B51" s="85">
        <v>5</v>
      </c>
      <c r="C51" s="91" t="s">
        <v>78</v>
      </c>
      <c r="D51" s="68">
        <v>1079</v>
      </c>
      <c r="E51" s="73">
        <v>0.02687489103090986</v>
      </c>
      <c r="F51" s="68">
        <v>439</v>
      </c>
      <c r="G51" s="73">
        <v>0.028807664544917646</v>
      </c>
      <c r="H51" s="92">
        <v>1.4578587699316627</v>
      </c>
      <c r="I51" s="93">
        <v>0</v>
      </c>
      <c r="J51" s="68">
        <v>870</v>
      </c>
      <c r="K51" s="94">
        <v>0.24022988505747134</v>
      </c>
      <c r="L51" s="95">
        <v>3</v>
      </c>
      <c r="O51" s="85">
        <v>5</v>
      </c>
      <c r="P51" s="91" t="s">
        <v>38</v>
      </c>
      <c r="Q51" s="68">
        <v>3869</v>
      </c>
      <c r="R51" s="73">
        <v>0.02448517219993165</v>
      </c>
      <c r="S51" s="68">
        <v>3913</v>
      </c>
      <c r="T51" s="73">
        <v>0.03184537131230926</v>
      </c>
      <c r="U51" s="71">
        <v>-0.01124456938410423</v>
      </c>
      <c r="V51" s="95">
        <v>-1</v>
      </c>
    </row>
    <row r="52" spans="2:22" ht="15">
      <c r="B52" s="96">
        <v>6</v>
      </c>
      <c r="C52" s="80" t="s">
        <v>38</v>
      </c>
      <c r="D52" s="52">
        <v>1038</v>
      </c>
      <c r="E52" s="57">
        <v>0.02585369498617649</v>
      </c>
      <c r="F52" s="52">
        <v>490</v>
      </c>
      <c r="G52" s="57">
        <v>0.03215434083601286</v>
      </c>
      <c r="H52" s="81">
        <v>1.1183673469387756</v>
      </c>
      <c r="I52" s="82">
        <v>-3</v>
      </c>
      <c r="J52" s="52">
        <v>1270</v>
      </c>
      <c r="K52" s="83">
        <v>-0.18267716535433076</v>
      </c>
      <c r="L52" s="84">
        <v>-1</v>
      </c>
      <c r="O52" s="96">
        <v>6</v>
      </c>
      <c r="P52" s="80" t="s">
        <v>78</v>
      </c>
      <c r="Q52" s="52">
        <v>3529</v>
      </c>
      <c r="R52" s="57">
        <v>0.022333464123432102</v>
      </c>
      <c r="S52" s="52">
        <v>2775</v>
      </c>
      <c r="T52" s="57">
        <v>0.022583926754832145</v>
      </c>
      <c r="U52" s="55">
        <v>0.2717117117117116</v>
      </c>
      <c r="V52" s="84">
        <v>-1</v>
      </c>
    </row>
    <row r="53" spans="2:22" ht="15">
      <c r="B53" s="85">
        <v>7</v>
      </c>
      <c r="C53" s="86" t="s">
        <v>58</v>
      </c>
      <c r="D53" s="60">
        <v>983</v>
      </c>
      <c r="E53" s="65">
        <v>0.024483797852997584</v>
      </c>
      <c r="F53" s="60">
        <v>132</v>
      </c>
      <c r="G53" s="65">
        <v>0.008661985694599384</v>
      </c>
      <c r="H53" s="87">
        <v>6.446969696969697</v>
      </c>
      <c r="I53" s="88">
        <v>27</v>
      </c>
      <c r="J53" s="60">
        <v>1027</v>
      </c>
      <c r="K53" s="89">
        <v>-0.04284323271665047</v>
      </c>
      <c r="L53" s="90">
        <v>0</v>
      </c>
      <c r="O53" s="85">
        <v>7</v>
      </c>
      <c r="P53" s="86" t="s">
        <v>68</v>
      </c>
      <c r="Q53" s="60">
        <v>3453</v>
      </c>
      <c r="R53" s="65">
        <v>0.02185249408280279</v>
      </c>
      <c r="S53" s="60">
        <v>2546</v>
      </c>
      <c r="T53" s="65">
        <v>0.02072024415055951</v>
      </c>
      <c r="U53" s="63">
        <v>0.35624509033778473</v>
      </c>
      <c r="V53" s="90">
        <v>0</v>
      </c>
    </row>
    <row r="54" spans="2:22" ht="15">
      <c r="B54" s="85">
        <v>8</v>
      </c>
      <c r="C54" s="86" t="s">
        <v>68</v>
      </c>
      <c r="D54" s="60">
        <v>776</v>
      </c>
      <c r="E54" s="65">
        <v>0.019328003188124238</v>
      </c>
      <c r="F54" s="60">
        <v>299</v>
      </c>
      <c r="G54" s="65">
        <v>0.019620710020342543</v>
      </c>
      <c r="H54" s="87">
        <v>1.5953177257525084</v>
      </c>
      <c r="I54" s="88">
        <v>-1</v>
      </c>
      <c r="J54" s="60">
        <v>1047</v>
      </c>
      <c r="K54" s="89">
        <v>-0.25883476599808974</v>
      </c>
      <c r="L54" s="90">
        <v>-2</v>
      </c>
      <c r="O54" s="85">
        <v>8</v>
      </c>
      <c r="P54" s="86" t="s">
        <v>58</v>
      </c>
      <c r="Q54" s="60">
        <v>3270</v>
      </c>
      <c r="R54" s="65">
        <v>0.020694368853392736</v>
      </c>
      <c r="S54" s="60">
        <v>1936</v>
      </c>
      <c r="T54" s="65">
        <v>0.0157558494404883</v>
      </c>
      <c r="U54" s="63">
        <v>0.6890495867768596</v>
      </c>
      <c r="V54" s="90">
        <v>4</v>
      </c>
    </row>
    <row r="55" spans="2:22" ht="15">
      <c r="B55" s="85">
        <v>9</v>
      </c>
      <c r="C55" s="86" t="s">
        <v>71</v>
      </c>
      <c r="D55" s="60">
        <v>715</v>
      </c>
      <c r="E55" s="65">
        <v>0.017808662731325812</v>
      </c>
      <c r="F55" s="60">
        <v>149</v>
      </c>
      <c r="G55" s="65">
        <v>0.009777544458297788</v>
      </c>
      <c r="H55" s="87">
        <v>3.798657718120805</v>
      </c>
      <c r="I55" s="88">
        <v>16</v>
      </c>
      <c r="J55" s="60">
        <v>781</v>
      </c>
      <c r="K55" s="89">
        <v>-0.08450704225352113</v>
      </c>
      <c r="L55" s="90">
        <v>3</v>
      </c>
      <c r="O55" s="85">
        <v>9</v>
      </c>
      <c r="P55" s="86" t="s">
        <v>71</v>
      </c>
      <c r="Q55" s="60">
        <v>2688</v>
      </c>
      <c r="R55" s="65">
        <v>0.0170111509106788</v>
      </c>
      <c r="S55" s="60">
        <v>1527</v>
      </c>
      <c r="T55" s="65">
        <v>0.012427263479145472</v>
      </c>
      <c r="U55" s="63">
        <v>0.7603143418467584</v>
      </c>
      <c r="V55" s="90">
        <v>10</v>
      </c>
    </row>
    <row r="56" spans="2:22" ht="15">
      <c r="B56" s="97">
        <v>10</v>
      </c>
      <c r="C56" s="91" t="s">
        <v>37</v>
      </c>
      <c r="D56" s="68">
        <v>642</v>
      </c>
      <c r="E56" s="73">
        <v>0.01599043562728835</v>
      </c>
      <c r="F56" s="68">
        <v>179</v>
      </c>
      <c r="G56" s="73">
        <v>0.011746177570706739</v>
      </c>
      <c r="H56" s="92">
        <v>2.5865921787709496</v>
      </c>
      <c r="I56" s="93">
        <v>7</v>
      </c>
      <c r="J56" s="68">
        <v>499</v>
      </c>
      <c r="K56" s="94">
        <v>0.2865731462925851</v>
      </c>
      <c r="L56" s="95">
        <v>11</v>
      </c>
      <c r="O56" s="97">
        <v>10</v>
      </c>
      <c r="P56" s="91" t="s">
        <v>45</v>
      </c>
      <c r="Q56" s="68">
        <v>2587</v>
      </c>
      <c r="R56" s="73">
        <v>0.01637196704089511</v>
      </c>
      <c r="S56" s="68">
        <v>1482</v>
      </c>
      <c r="T56" s="73">
        <v>0.012061037639877925</v>
      </c>
      <c r="U56" s="71">
        <v>0.7456140350877194</v>
      </c>
      <c r="V56" s="95">
        <v>10</v>
      </c>
    </row>
    <row r="57" spans="2:22" ht="15">
      <c r="B57" s="96">
        <v>11</v>
      </c>
      <c r="C57" s="80" t="s">
        <v>84</v>
      </c>
      <c r="D57" s="52">
        <v>625</v>
      </c>
      <c r="E57" s="57">
        <v>0.015567012877033052</v>
      </c>
      <c r="F57" s="52">
        <v>225</v>
      </c>
      <c r="G57" s="57">
        <v>0.01476474834306713</v>
      </c>
      <c r="H57" s="81">
        <v>1.7777777777777777</v>
      </c>
      <c r="I57" s="82">
        <v>2</v>
      </c>
      <c r="J57" s="52">
        <v>611</v>
      </c>
      <c r="K57" s="83">
        <v>0.022913256955810146</v>
      </c>
      <c r="L57" s="84">
        <v>5</v>
      </c>
      <c r="O57" s="96">
        <v>11</v>
      </c>
      <c r="P57" s="80" t="s">
        <v>92</v>
      </c>
      <c r="Q57" s="52">
        <v>2521</v>
      </c>
      <c r="R57" s="57">
        <v>0.01595428253192755</v>
      </c>
      <c r="S57" s="52">
        <v>1015</v>
      </c>
      <c r="T57" s="57">
        <v>0.008260427263479145</v>
      </c>
      <c r="U57" s="55">
        <v>1.483743842364532</v>
      </c>
      <c r="V57" s="84">
        <v>20</v>
      </c>
    </row>
    <row r="58" spans="2:22" ht="15">
      <c r="B58" s="85">
        <v>12</v>
      </c>
      <c r="C58" s="86" t="s">
        <v>48</v>
      </c>
      <c r="D58" s="60">
        <v>603</v>
      </c>
      <c r="E58" s="65">
        <v>0.015019054023761488</v>
      </c>
      <c r="F58" s="60">
        <v>256</v>
      </c>
      <c r="G58" s="65">
        <v>0.016799002559223047</v>
      </c>
      <c r="H58" s="87">
        <v>1.35546875</v>
      </c>
      <c r="I58" s="88">
        <v>-2</v>
      </c>
      <c r="J58" s="60">
        <v>808</v>
      </c>
      <c r="K58" s="89">
        <v>-0.2537128712871287</v>
      </c>
      <c r="L58" s="90">
        <v>-1</v>
      </c>
      <c r="O58" s="85">
        <v>12</v>
      </c>
      <c r="P58" s="86" t="s">
        <v>48</v>
      </c>
      <c r="Q58" s="60">
        <v>2477</v>
      </c>
      <c r="R58" s="65">
        <v>0.015675826192615844</v>
      </c>
      <c r="S58" s="60">
        <v>2211</v>
      </c>
      <c r="T58" s="65">
        <v>0.01799389623601221</v>
      </c>
      <c r="U58" s="63">
        <v>0.12030755314337394</v>
      </c>
      <c r="V58" s="90">
        <v>-2</v>
      </c>
    </row>
    <row r="59" spans="2:22" ht="15">
      <c r="B59" s="85">
        <v>13</v>
      </c>
      <c r="C59" s="86" t="s">
        <v>45</v>
      </c>
      <c r="D59" s="60">
        <v>591</v>
      </c>
      <c r="E59" s="65">
        <v>0.014720167376522453</v>
      </c>
      <c r="F59" s="60">
        <v>143</v>
      </c>
      <c r="G59" s="65">
        <v>0.009383817835815999</v>
      </c>
      <c r="H59" s="87">
        <v>3.1328671328671325</v>
      </c>
      <c r="I59" s="88">
        <v>16</v>
      </c>
      <c r="J59" s="60">
        <v>597</v>
      </c>
      <c r="K59" s="89">
        <v>-0.01005025125628145</v>
      </c>
      <c r="L59" s="90">
        <v>4</v>
      </c>
      <c r="O59" s="85">
        <v>13</v>
      </c>
      <c r="P59" s="86" t="s">
        <v>40</v>
      </c>
      <c r="Q59" s="60">
        <v>2434</v>
      </c>
      <c r="R59" s="65">
        <v>0.015403698406470313</v>
      </c>
      <c r="S59" s="60">
        <v>2277</v>
      </c>
      <c r="T59" s="65">
        <v>0.018531027466937945</v>
      </c>
      <c r="U59" s="63">
        <v>0.06895037329819931</v>
      </c>
      <c r="V59" s="90">
        <v>-5</v>
      </c>
    </row>
    <row r="60" spans="2:22" ht="15">
      <c r="B60" s="85">
        <v>14</v>
      </c>
      <c r="C60" s="86" t="s">
        <v>39</v>
      </c>
      <c r="D60" s="60">
        <v>588</v>
      </c>
      <c r="E60" s="65">
        <v>0.014645445714712695</v>
      </c>
      <c r="F60" s="60">
        <v>235</v>
      </c>
      <c r="G60" s="65">
        <v>0.01542095938053678</v>
      </c>
      <c r="H60" s="87">
        <v>1.5021276595744681</v>
      </c>
      <c r="I60" s="88">
        <v>-3</v>
      </c>
      <c r="J60" s="60">
        <v>495</v>
      </c>
      <c r="K60" s="89">
        <v>0.18787878787878798</v>
      </c>
      <c r="L60" s="90">
        <v>8</v>
      </c>
      <c r="O60" s="85">
        <v>14</v>
      </c>
      <c r="P60" s="86" t="s">
        <v>80</v>
      </c>
      <c r="Q60" s="60">
        <v>2222</v>
      </c>
      <c r="R60" s="65">
        <v>0.014062045135241182</v>
      </c>
      <c r="S60" s="60">
        <v>1710</v>
      </c>
      <c r="T60" s="65">
        <v>0.013916581892166836</v>
      </c>
      <c r="U60" s="63">
        <v>0.29941520467836247</v>
      </c>
      <c r="V60" s="90">
        <v>2</v>
      </c>
    </row>
    <row r="61" spans="2:22" ht="15">
      <c r="B61" s="97">
        <v>15</v>
      </c>
      <c r="C61" s="91" t="s">
        <v>40</v>
      </c>
      <c r="D61" s="68">
        <v>587</v>
      </c>
      <c r="E61" s="73">
        <v>0.014620538494109441</v>
      </c>
      <c r="F61" s="68">
        <v>258</v>
      </c>
      <c r="G61" s="73">
        <v>0.016930244766716975</v>
      </c>
      <c r="H61" s="92">
        <v>1.2751937984496124</v>
      </c>
      <c r="I61" s="93">
        <v>-6</v>
      </c>
      <c r="J61" s="68">
        <v>842</v>
      </c>
      <c r="K61" s="94">
        <v>-0.3028503562945368</v>
      </c>
      <c r="L61" s="95">
        <v>-5</v>
      </c>
      <c r="O61" s="97">
        <v>15</v>
      </c>
      <c r="P61" s="91" t="s">
        <v>93</v>
      </c>
      <c r="Q61" s="68">
        <v>2115</v>
      </c>
      <c r="R61" s="73">
        <v>0.01338488994646044</v>
      </c>
      <c r="S61" s="68">
        <v>1226</v>
      </c>
      <c r="T61" s="73">
        <v>0.00997761953204476</v>
      </c>
      <c r="U61" s="71">
        <v>0.7251223491027732</v>
      </c>
      <c r="V61" s="95">
        <v>8</v>
      </c>
    </row>
    <row r="62" spans="2:22" ht="15">
      <c r="B62" s="96">
        <v>16</v>
      </c>
      <c r="C62" s="80" t="s">
        <v>92</v>
      </c>
      <c r="D62" s="52">
        <v>570</v>
      </c>
      <c r="E62" s="57">
        <v>0.014197115743854143</v>
      </c>
      <c r="F62" s="52">
        <v>78</v>
      </c>
      <c r="G62" s="57">
        <v>0.005118446092263272</v>
      </c>
      <c r="H62" s="81">
        <v>6.3076923076923075</v>
      </c>
      <c r="I62" s="82">
        <v>45</v>
      </c>
      <c r="J62" s="52">
        <v>417</v>
      </c>
      <c r="K62" s="83">
        <v>0.3669064748201438</v>
      </c>
      <c r="L62" s="84">
        <v>13</v>
      </c>
      <c r="O62" s="96">
        <v>16</v>
      </c>
      <c r="P62" s="80" t="s">
        <v>69</v>
      </c>
      <c r="Q62" s="52">
        <v>1994</v>
      </c>
      <c r="R62" s="57">
        <v>0.012619135013353247</v>
      </c>
      <c r="S62" s="52">
        <v>1471</v>
      </c>
      <c r="T62" s="57">
        <v>0.011971515768056969</v>
      </c>
      <c r="U62" s="55">
        <v>0.3555404486743712</v>
      </c>
      <c r="V62" s="84">
        <v>6</v>
      </c>
    </row>
    <row r="63" spans="2:22" ht="15">
      <c r="B63" s="85">
        <v>17</v>
      </c>
      <c r="C63" s="86" t="s">
        <v>93</v>
      </c>
      <c r="D63" s="60">
        <v>514</v>
      </c>
      <c r="E63" s="65">
        <v>0.012802311390071982</v>
      </c>
      <c r="F63" s="60">
        <v>150</v>
      </c>
      <c r="G63" s="65">
        <v>0.009843165562044754</v>
      </c>
      <c r="H63" s="87">
        <v>2.4266666666666667</v>
      </c>
      <c r="I63" s="88">
        <v>7</v>
      </c>
      <c r="J63" s="60">
        <v>638</v>
      </c>
      <c r="K63" s="89">
        <v>-0.1943573667711599</v>
      </c>
      <c r="L63" s="90">
        <v>-2</v>
      </c>
      <c r="O63" s="85">
        <v>17</v>
      </c>
      <c r="P63" s="86" t="s">
        <v>50</v>
      </c>
      <c r="Q63" s="60">
        <v>1947</v>
      </c>
      <c r="R63" s="65">
        <v>0.012321693014543016</v>
      </c>
      <c r="S63" s="60">
        <v>1635</v>
      </c>
      <c r="T63" s="65">
        <v>0.01330620549338759</v>
      </c>
      <c r="U63" s="63">
        <v>0.1908256880733945</v>
      </c>
      <c r="V63" s="90">
        <v>0</v>
      </c>
    </row>
    <row r="64" spans="2:22" ht="15">
      <c r="B64" s="85">
        <v>18</v>
      </c>
      <c r="C64" s="86" t="s">
        <v>97</v>
      </c>
      <c r="D64" s="60">
        <v>468</v>
      </c>
      <c r="E64" s="65">
        <v>0.01165657924232235</v>
      </c>
      <c r="F64" s="60">
        <v>96</v>
      </c>
      <c r="G64" s="65">
        <v>0.006299625959708642</v>
      </c>
      <c r="H64" s="87">
        <v>3.875</v>
      </c>
      <c r="I64" s="88">
        <v>30</v>
      </c>
      <c r="J64" s="60">
        <v>591</v>
      </c>
      <c r="K64" s="89">
        <v>-0.20812182741116747</v>
      </c>
      <c r="L64" s="90">
        <v>0</v>
      </c>
      <c r="O64" s="85">
        <v>18</v>
      </c>
      <c r="P64" s="86" t="s">
        <v>84</v>
      </c>
      <c r="Q64" s="60">
        <v>1937</v>
      </c>
      <c r="R64" s="65">
        <v>0.012258407482881263</v>
      </c>
      <c r="S64" s="60">
        <v>1475</v>
      </c>
      <c r="T64" s="65">
        <v>0.01200406917599186</v>
      </c>
      <c r="U64" s="63">
        <v>0.3132203389830508</v>
      </c>
      <c r="V64" s="90">
        <v>3</v>
      </c>
    </row>
    <row r="65" spans="2:22" ht="15">
      <c r="B65" s="85">
        <v>19</v>
      </c>
      <c r="C65" s="86" t="s">
        <v>85</v>
      </c>
      <c r="D65" s="60">
        <v>458</v>
      </c>
      <c r="E65" s="65">
        <v>0.01140750703628982</v>
      </c>
      <c r="F65" s="60">
        <v>291</v>
      </c>
      <c r="G65" s="65">
        <v>0.019095741190366822</v>
      </c>
      <c r="H65" s="87">
        <v>0.5738831615120275</v>
      </c>
      <c r="I65" s="88">
        <v>-11</v>
      </c>
      <c r="J65" s="60">
        <v>853</v>
      </c>
      <c r="K65" s="89">
        <v>-0.46307151230949595</v>
      </c>
      <c r="L65" s="90">
        <v>-10</v>
      </c>
      <c r="O65" s="85">
        <v>19</v>
      </c>
      <c r="P65" s="86" t="s">
        <v>85</v>
      </c>
      <c r="Q65" s="60">
        <v>1931</v>
      </c>
      <c r="R65" s="65">
        <v>0.012220436163884213</v>
      </c>
      <c r="S65" s="60">
        <v>1533</v>
      </c>
      <c r="T65" s="65">
        <v>0.012476093591047812</v>
      </c>
      <c r="U65" s="63">
        <v>0.25962165688193095</v>
      </c>
      <c r="V65" s="90">
        <v>-1</v>
      </c>
    </row>
    <row r="66" spans="2:22" ht="15">
      <c r="B66" s="97">
        <v>20</v>
      </c>
      <c r="C66" s="91" t="s">
        <v>69</v>
      </c>
      <c r="D66" s="68">
        <v>431</v>
      </c>
      <c r="E66" s="73">
        <v>0.010735012080001993</v>
      </c>
      <c r="F66" s="68">
        <v>183</v>
      </c>
      <c r="G66" s="73">
        <v>0.0120086619856946</v>
      </c>
      <c r="H66" s="92">
        <v>1.3551912568306013</v>
      </c>
      <c r="I66" s="93">
        <v>-4</v>
      </c>
      <c r="J66" s="68">
        <v>504</v>
      </c>
      <c r="K66" s="94">
        <v>-0.14484126984126988</v>
      </c>
      <c r="L66" s="95">
        <v>0</v>
      </c>
      <c r="O66" s="97">
        <v>20</v>
      </c>
      <c r="P66" s="91" t="s">
        <v>37</v>
      </c>
      <c r="Q66" s="68">
        <v>1922</v>
      </c>
      <c r="R66" s="73">
        <v>0.012163479185388636</v>
      </c>
      <c r="S66" s="68">
        <v>1789</v>
      </c>
      <c r="T66" s="73">
        <v>0.014559511698880976</v>
      </c>
      <c r="U66" s="71">
        <v>0.07434320849636666</v>
      </c>
      <c r="V66" s="95">
        <v>-7</v>
      </c>
    </row>
    <row r="67" spans="2:22" ht="15">
      <c r="B67" s="163" t="s">
        <v>47</v>
      </c>
      <c r="C67" s="164"/>
      <c r="D67" s="26">
        <f>SUM(D47:D66)</f>
        <v>17120</v>
      </c>
      <c r="E67" s="6">
        <f>D67/D69</f>
        <v>0.42641161672768935</v>
      </c>
      <c r="F67" s="26">
        <f>SUM(F47:F66)</f>
        <v>5794</v>
      </c>
      <c r="G67" s="6">
        <f>F67/F69</f>
        <v>0.38020867510991535</v>
      </c>
      <c r="H67" s="17">
        <f>D67/F67-1</f>
        <v>1.9547808077321367</v>
      </c>
      <c r="I67" s="25"/>
      <c r="J67" s="26">
        <f>SUM(J47:J66)</f>
        <v>19844</v>
      </c>
      <c r="K67" s="18">
        <f>E67/J67-1</f>
        <v>-0.9999785118112917</v>
      </c>
      <c r="L67" s="19"/>
      <c r="O67" s="163" t="s">
        <v>47</v>
      </c>
      <c r="P67" s="164"/>
      <c r="Q67" s="26">
        <f>SUM(Q47:Q66)</f>
        <v>66848</v>
      </c>
      <c r="R67" s="6">
        <f>Q67/Q69</f>
        <v>0.42305112205247636</v>
      </c>
      <c r="S67" s="26">
        <f>SUM(S47:S66)</f>
        <v>49109</v>
      </c>
      <c r="T67" s="6">
        <f>S67/S69</f>
        <v>0.3996663275686673</v>
      </c>
      <c r="U67" s="17">
        <f>Q67/S67-1</f>
        <v>0.36121688488871695</v>
      </c>
      <c r="V67" s="106"/>
    </row>
    <row r="68" spans="2:22" ht="15">
      <c r="B68" s="163" t="s">
        <v>12</v>
      </c>
      <c r="C68" s="164"/>
      <c r="D68" s="26">
        <f>D69-SUM(D47:D66)</f>
        <v>23029</v>
      </c>
      <c r="E68" s="6">
        <f>D68/D69</f>
        <v>0.5735883832723107</v>
      </c>
      <c r="F68" s="26">
        <f>F69-SUM(F47:F66)</f>
        <v>9445</v>
      </c>
      <c r="G68" s="6">
        <f>F68/F69</f>
        <v>0.6197913248900847</v>
      </c>
      <c r="H68" s="17">
        <f>D68/F68-1</f>
        <v>1.4382212811011117</v>
      </c>
      <c r="I68" s="3"/>
      <c r="J68" s="26">
        <f>J69-SUM(J47:J66)</f>
        <v>28005</v>
      </c>
      <c r="K68" s="18">
        <f>E68/J68-1</f>
        <v>-0.9999795183580334</v>
      </c>
      <c r="L68" s="19"/>
      <c r="O68" s="163" t="s">
        <v>12</v>
      </c>
      <c r="P68" s="164"/>
      <c r="Q68" s="26">
        <f>Q69-SUM(Q47:Q66)</f>
        <v>91166</v>
      </c>
      <c r="R68" s="6">
        <f>Q68/Q69</f>
        <v>0.5769488779475236</v>
      </c>
      <c r="S68" s="26">
        <f>S69-SUM(S47:S66)</f>
        <v>73766</v>
      </c>
      <c r="T68" s="6">
        <f>S68/S69</f>
        <v>0.6003336724313326</v>
      </c>
      <c r="U68" s="17">
        <f>Q68/S68-1</f>
        <v>0.23588102920044474</v>
      </c>
      <c r="V68" s="107"/>
    </row>
    <row r="69" spans="2:22" ht="15">
      <c r="B69" s="165" t="s">
        <v>35</v>
      </c>
      <c r="C69" s="166"/>
      <c r="D69" s="24">
        <v>40149</v>
      </c>
      <c r="E69" s="98">
        <v>1</v>
      </c>
      <c r="F69" s="24">
        <v>15239</v>
      </c>
      <c r="G69" s="98">
        <v>1</v>
      </c>
      <c r="H69" s="20">
        <v>1.6346216943368987</v>
      </c>
      <c r="I69" s="20"/>
      <c r="J69" s="24">
        <v>47849</v>
      </c>
      <c r="K69" s="44">
        <v>-0.1609229032999645</v>
      </c>
      <c r="L69" s="99"/>
      <c r="M69" s="14"/>
      <c r="O69" s="165" t="s">
        <v>35</v>
      </c>
      <c r="P69" s="166"/>
      <c r="Q69" s="24">
        <v>158014</v>
      </c>
      <c r="R69" s="98">
        <v>1</v>
      </c>
      <c r="S69" s="24">
        <v>122875</v>
      </c>
      <c r="T69" s="98">
        <v>1</v>
      </c>
      <c r="U69" s="108">
        <v>0.285973550356053</v>
      </c>
      <c r="V69" s="99"/>
    </row>
    <row r="70" spans="2:15" ht="15">
      <c r="B70" t="s">
        <v>114</v>
      </c>
      <c r="O70" t="s">
        <v>114</v>
      </c>
    </row>
    <row r="71" spans="2:15" ht="15">
      <c r="B71" s="9" t="s">
        <v>113</v>
      </c>
      <c r="O71" s="9" t="s">
        <v>113</v>
      </c>
    </row>
  </sheetData>
  <sheetProtection/>
  <mergeCells count="67"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8"/>
      <c r="K1" s="49"/>
      <c r="O1" s="47"/>
      <c r="U1" s="49">
        <v>44321</v>
      </c>
    </row>
    <row r="2" spans="1:21" ht="14.25" customHeight="1">
      <c r="A2" s="145" t="s">
        <v>130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"/>
      <c r="M2" s="21"/>
      <c r="N2" s="145" t="s">
        <v>102</v>
      </c>
      <c r="O2" s="145"/>
      <c r="P2" s="145"/>
      <c r="Q2" s="145"/>
      <c r="R2" s="145"/>
      <c r="S2" s="145"/>
      <c r="T2" s="145"/>
      <c r="U2" s="145"/>
    </row>
    <row r="3" spans="1:21" ht="14.25" customHeight="1">
      <c r="A3" s="162" t="s">
        <v>131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4"/>
      <c r="M3" s="21"/>
      <c r="N3" s="162" t="s">
        <v>103</v>
      </c>
      <c r="O3" s="162"/>
      <c r="P3" s="162"/>
      <c r="Q3" s="162"/>
      <c r="R3" s="162"/>
      <c r="S3" s="162"/>
      <c r="T3" s="162"/>
      <c r="U3" s="162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6"/>
      <c r="K4" s="77" t="s">
        <v>4</v>
      </c>
      <c r="L4" s="14"/>
      <c r="M4" s="14"/>
      <c r="N4" s="15"/>
      <c r="O4" s="15"/>
      <c r="P4" s="15"/>
      <c r="Q4" s="15"/>
      <c r="R4" s="15"/>
      <c r="S4" s="15"/>
      <c r="T4" s="76"/>
      <c r="U4" s="77" t="s">
        <v>4</v>
      </c>
    </row>
    <row r="5" spans="1:21" ht="14.25" customHeight="1">
      <c r="A5" s="147" t="s">
        <v>0</v>
      </c>
      <c r="B5" s="147" t="s">
        <v>1</v>
      </c>
      <c r="C5" s="126" t="s">
        <v>122</v>
      </c>
      <c r="D5" s="127"/>
      <c r="E5" s="127"/>
      <c r="F5" s="127"/>
      <c r="G5" s="127"/>
      <c r="H5" s="128"/>
      <c r="I5" s="126" t="s">
        <v>115</v>
      </c>
      <c r="J5" s="127"/>
      <c r="K5" s="128"/>
      <c r="L5" s="14"/>
      <c r="M5" s="14"/>
      <c r="N5" s="147" t="s">
        <v>0</v>
      </c>
      <c r="O5" s="147" t="s">
        <v>1</v>
      </c>
      <c r="P5" s="126" t="s">
        <v>123</v>
      </c>
      <c r="Q5" s="127"/>
      <c r="R5" s="127"/>
      <c r="S5" s="127"/>
      <c r="T5" s="127"/>
      <c r="U5" s="128"/>
    </row>
    <row r="6" spans="1:21" ht="14.25" customHeight="1">
      <c r="A6" s="148"/>
      <c r="B6" s="148"/>
      <c r="C6" s="172" t="s">
        <v>124</v>
      </c>
      <c r="D6" s="173"/>
      <c r="E6" s="173"/>
      <c r="F6" s="173"/>
      <c r="G6" s="173"/>
      <c r="H6" s="174"/>
      <c r="I6" s="123" t="s">
        <v>116</v>
      </c>
      <c r="J6" s="124"/>
      <c r="K6" s="125"/>
      <c r="L6" s="14"/>
      <c r="M6" s="14"/>
      <c r="N6" s="148"/>
      <c r="O6" s="148"/>
      <c r="P6" s="123" t="s">
        <v>125</v>
      </c>
      <c r="Q6" s="124"/>
      <c r="R6" s="124"/>
      <c r="S6" s="124"/>
      <c r="T6" s="124"/>
      <c r="U6" s="125"/>
    </row>
    <row r="7" spans="1:21" ht="14.25" customHeight="1">
      <c r="A7" s="148"/>
      <c r="B7" s="148"/>
      <c r="C7" s="135">
        <v>2021</v>
      </c>
      <c r="D7" s="136"/>
      <c r="E7" s="139">
        <v>2020</v>
      </c>
      <c r="F7" s="136"/>
      <c r="G7" s="156" t="s">
        <v>5</v>
      </c>
      <c r="H7" s="129" t="s">
        <v>54</v>
      </c>
      <c r="I7" s="167">
        <v>2021</v>
      </c>
      <c r="J7" s="130" t="s">
        <v>126</v>
      </c>
      <c r="K7" s="129" t="s">
        <v>128</v>
      </c>
      <c r="L7" s="14"/>
      <c r="M7" s="14"/>
      <c r="N7" s="148"/>
      <c r="O7" s="148"/>
      <c r="P7" s="160">
        <v>2021</v>
      </c>
      <c r="Q7" s="175"/>
      <c r="R7" s="176">
        <v>2020</v>
      </c>
      <c r="S7" s="175"/>
      <c r="T7" s="157" t="s">
        <v>5</v>
      </c>
      <c r="U7" s="170" t="s">
        <v>86</v>
      </c>
    </row>
    <row r="8" spans="1:21" ht="14.25" customHeight="1">
      <c r="A8" s="141" t="s">
        <v>6</v>
      </c>
      <c r="B8" s="141" t="s">
        <v>7</v>
      </c>
      <c r="C8" s="137"/>
      <c r="D8" s="138"/>
      <c r="E8" s="140"/>
      <c r="F8" s="138"/>
      <c r="G8" s="157"/>
      <c r="H8" s="130"/>
      <c r="I8" s="167"/>
      <c r="J8" s="130"/>
      <c r="K8" s="130"/>
      <c r="L8" s="14"/>
      <c r="M8" s="14"/>
      <c r="N8" s="141" t="s">
        <v>6</v>
      </c>
      <c r="O8" s="141" t="s">
        <v>7</v>
      </c>
      <c r="P8" s="137"/>
      <c r="Q8" s="138"/>
      <c r="R8" s="140"/>
      <c r="S8" s="138"/>
      <c r="T8" s="157"/>
      <c r="U8" s="171"/>
    </row>
    <row r="9" spans="1:21" ht="14.25" customHeight="1">
      <c r="A9" s="141"/>
      <c r="B9" s="141"/>
      <c r="C9" s="114" t="s">
        <v>8</v>
      </c>
      <c r="D9" s="78" t="s">
        <v>2</v>
      </c>
      <c r="E9" s="114" t="s">
        <v>8</v>
      </c>
      <c r="F9" s="78" t="s">
        <v>2</v>
      </c>
      <c r="G9" s="143" t="s">
        <v>9</v>
      </c>
      <c r="H9" s="143" t="s">
        <v>55</v>
      </c>
      <c r="I9" s="79" t="s">
        <v>8</v>
      </c>
      <c r="J9" s="131" t="s">
        <v>127</v>
      </c>
      <c r="K9" s="131" t="s">
        <v>129</v>
      </c>
      <c r="L9" s="14"/>
      <c r="M9" s="14"/>
      <c r="N9" s="141"/>
      <c r="O9" s="141"/>
      <c r="P9" s="114" t="s">
        <v>8</v>
      </c>
      <c r="Q9" s="78" t="s">
        <v>2</v>
      </c>
      <c r="R9" s="114" t="s">
        <v>8</v>
      </c>
      <c r="S9" s="78" t="s">
        <v>2</v>
      </c>
      <c r="T9" s="143" t="s">
        <v>9</v>
      </c>
      <c r="U9" s="168" t="s">
        <v>87</v>
      </c>
    </row>
    <row r="10" spans="1:21" ht="14.25" customHeight="1">
      <c r="A10" s="142"/>
      <c r="B10" s="142"/>
      <c r="C10" s="117" t="s">
        <v>10</v>
      </c>
      <c r="D10" s="41" t="s">
        <v>11</v>
      </c>
      <c r="E10" s="117" t="s">
        <v>10</v>
      </c>
      <c r="F10" s="41" t="s">
        <v>11</v>
      </c>
      <c r="G10" s="144"/>
      <c r="H10" s="144"/>
      <c r="I10" s="117" t="s">
        <v>10</v>
      </c>
      <c r="J10" s="132"/>
      <c r="K10" s="132"/>
      <c r="L10" s="14"/>
      <c r="M10" s="14"/>
      <c r="N10" s="142"/>
      <c r="O10" s="142"/>
      <c r="P10" s="117" t="s">
        <v>10</v>
      </c>
      <c r="Q10" s="41" t="s">
        <v>11</v>
      </c>
      <c r="R10" s="117" t="s">
        <v>10</v>
      </c>
      <c r="S10" s="41" t="s">
        <v>11</v>
      </c>
      <c r="T10" s="151"/>
      <c r="U10" s="169"/>
    </row>
    <row r="11" spans="1:21" ht="14.25" customHeight="1">
      <c r="A11" s="50">
        <v>1</v>
      </c>
      <c r="B11" s="80" t="s">
        <v>20</v>
      </c>
      <c r="C11" s="52">
        <v>1967</v>
      </c>
      <c r="D11" s="54">
        <v>0.20396101202820408</v>
      </c>
      <c r="E11" s="52">
        <v>840</v>
      </c>
      <c r="F11" s="54">
        <v>0.19134396355353075</v>
      </c>
      <c r="G11" s="100">
        <v>1.3416666666666668</v>
      </c>
      <c r="H11" s="82">
        <v>0</v>
      </c>
      <c r="I11" s="52">
        <v>2563</v>
      </c>
      <c r="J11" s="53">
        <v>-0.23253999219664456</v>
      </c>
      <c r="K11" s="84">
        <v>0</v>
      </c>
      <c r="L11" s="14"/>
      <c r="M11" s="14"/>
      <c r="N11" s="50">
        <v>1</v>
      </c>
      <c r="O11" s="80" t="s">
        <v>20</v>
      </c>
      <c r="P11" s="52">
        <v>9345</v>
      </c>
      <c r="Q11" s="54">
        <v>0.2158846766927715</v>
      </c>
      <c r="R11" s="52">
        <v>7655</v>
      </c>
      <c r="S11" s="54">
        <v>0.1936699893740829</v>
      </c>
      <c r="T11" s="109">
        <v>0.2207707380796864</v>
      </c>
      <c r="U11" s="84">
        <v>0</v>
      </c>
    </row>
    <row r="12" spans="1:21" ht="14.25" customHeight="1">
      <c r="A12" s="85">
        <v>2</v>
      </c>
      <c r="B12" s="86" t="s">
        <v>23</v>
      </c>
      <c r="C12" s="60">
        <v>1067</v>
      </c>
      <c r="D12" s="62">
        <v>0.11063873911240149</v>
      </c>
      <c r="E12" s="60">
        <v>404</v>
      </c>
      <c r="F12" s="62">
        <v>0.09202733485193622</v>
      </c>
      <c r="G12" s="101">
        <v>1.641089108910891</v>
      </c>
      <c r="H12" s="88">
        <v>2</v>
      </c>
      <c r="I12" s="60">
        <v>1313</v>
      </c>
      <c r="J12" s="61">
        <v>-0.18735719725818734</v>
      </c>
      <c r="K12" s="90">
        <v>1</v>
      </c>
      <c r="L12" s="14"/>
      <c r="M12" s="14"/>
      <c r="N12" s="85">
        <v>2</v>
      </c>
      <c r="O12" s="86" t="s">
        <v>18</v>
      </c>
      <c r="P12" s="60">
        <v>4752</v>
      </c>
      <c r="Q12" s="62">
        <v>0.1097789174578973</v>
      </c>
      <c r="R12" s="60">
        <v>4860</v>
      </c>
      <c r="S12" s="62">
        <v>0.12295704093508071</v>
      </c>
      <c r="T12" s="110">
        <v>-0.022222222222222254</v>
      </c>
      <c r="U12" s="90">
        <v>0</v>
      </c>
    </row>
    <row r="13" spans="1:21" ht="14.25" customHeight="1">
      <c r="A13" s="58">
        <v>3</v>
      </c>
      <c r="B13" s="86" t="s">
        <v>18</v>
      </c>
      <c r="C13" s="60">
        <v>951</v>
      </c>
      <c r="D13" s="62">
        <v>0.09861053504769805</v>
      </c>
      <c r="E13" s="60">
        <v>422</v>
      </c>
      <c r="F13" s="62">
        <v>0.09612756264236902</v>
      </c>
      <c r="G13" s="101">
        <v>1.2535545023696684</v>
      </c>
      <c r="H13" s="88">
        <v>0</v>
      </c>
      <c r="I13" s="60">
        <v>1484</v>
      </c>
      <c r="J13" s="61">
        <v>-0.35916442048517516</v>
      </c>
      <c r="K13" s="90">
        <v>-1</v>
      </c>
      <c r="L13" s="14"/>
      <c r="M13" s="14"/>
      <c r="N13" s="58">
        <v>3</v>
      </c>
      <c r="O13" s="86" t="s">
        <v>23</v>
      </c>
      <c r="P13" s="60">
        <v>4685</v>
      </c>
      <c r="Q13" s="62">
        <v>0.10823110864693788</v>
      </c>
      <c r="R13" s="60">
        <v>3539</v>
      </c>
      <c r="S13" s="62">
        <v>0.08953600161918737</v>
      </c>
      <c r="T13" s="110">
        <v>0.3238202882170105</v>
      </c>
      <c r="U13" s="90">
        <v>0</v>
      </c>
    </row>
    <row r="14" spans="1:21" ht="14.25" customHeight="1">
      <c r="A14" s="58">
        <v>4</v>
      </c>
      <c r="B14" s="86" t="s">
        <v>24</v>
      </c>
      <c r="C14" s="60">
        <v>806</v>
      </c>
      <c r="D14" s="62">
        <v>0.08357527996681875</v>
      </c>
      <c r="E14" s="60">
        <v>213</v>
      </c>
      <c r="F14" s="62">
        <v>0.04851936218678816</v>
      </c>
      <c r="G14" s="101">
        <v>2.784037558685446</v>
      </c>
      <c r="H14" s="88">
        <v>3</v>
      </c>
      <c r="I14" s="60">
        <v>968</v>
      </c>
      <c r="J14" s="61">
        <v>-0.1673553719008265</v>
      </c>
      <c r="K14" s="90">
        <v>0</v>
      </c>
      <c r="L14" s="14"/>
      <c r="M14" s="14"/>
      <c r="N14" s="58">
        <v>4</v>
      </c>
      <c r="O14" s="86" t="s">
        <v>19</v>
      </c>
      <c r="P14" s="60">
        <v>3574</v>
      </c>
      <c r="Q14" s="62">
        <v>0.08256520433386468</v>
      </c>
      <c r="R14" s="60">
        <v>2280</v>
      </c>
      <c r="S14" s="62">
        <v>0.05768355006830947</v>
      </c>
      <c r="T14" s="110">
        <v>0.5675438596491229</v>
      </c>
      <c r="U14" s="90">
        <v>2</v>
      </c>
    </row>
    <row r="15" spans="1:21" ht="14.25" customHeight="1">
      <c r="A15" s="66">
        <v>5</v>
      </c>
      <c r="B15" s="91" t="s">
        <v>19</v>
      </c>
      <c r="C15" s="68">
        <v>775</v>
      </c>
      <c r="D15" s="70">
        <v>0.08036084612194111</v>
      </c>
      <c r="E15" s="68">
        <v>256</v>
      </c>
      <c r="F15" s="70">
        <v>0.05831435079726652</v>
      </c>
      <c r="G15" s="102">
        <v>2.02734375</v>
      </c>
      <c r="H15" s="93">
        <v>0</v>
      </c>
      <c r="I15" s="68">
        <v>853</v>
      </c>
      <c r="J15" s="69">
        <v>-0.09144196951934347</v>
      </c>
      <c r="K15" s="95">
        <v>0</v>
      </c>
      <c r="L15" s="14"/>
      <c r="M15" s="14"/>
      <c r="N15" s="66">
        <v>5</v>
      </c>
      <c r="O15" s="91" t="s">
        <v>24</v>
      </c>
      <c r="P15" s="68">
        <v>3284</v>
      </c>
      <c r="Q15" s="70">
        <v>0.07586573336105529</v>
      </c>
      <c r="R15" s="68">
        <v>3370</v>
      </c>
      <c r="S15" s="70">
        <v>0.08526033496938724</v>
      </c>
      <c r="T15" s="111">
        <v>-0.02551928783382784</v>
      </c>
      <c r="U15" s="95">
        <v>-1</v>
      </c>
    </row>
    <row r="16" spans="1:21" ht="14.25" customHeight="1">
      <c r="A16" s="50">
        <v>6</v>
      </c>
      <c r="B16" s="80" t="s">
        <v>30</v>
      </c>
      <c r="C16" s="52">
        <v>666</v>
      </c>
      <c r="D16" s="54">
        <v>0.0690584819576939</v>
      </c>
      <c r="E16" s="52">
        <v>436</v>
      </c>
      <c r="F16" s="54">
        <v>0.09931662870159454</v>
      </c>
      <c r="G16" s="100">
        <v>0.5275229357798166</v>
      </c>
      <c r="H16" s="82">
        <v>-4</v>
      </c>
      <c r="I16" s="52">
        <v>801</v>
      </c>
      <c r="J16" s="53">
        <v>-0.1685393258426966</v>
      </c>
      <c r="K16" s="84">
        <v>0</v>
      </c>
      <c r="L16" s="14"/>
      <c r="M16" s="14"/>
      <c r="N16" s="50">
        <v>6</v>
      </c>
      <c r="O16" s="80" t="s">
        <v>30</v>
      </c>
      <c r="P16" s="52">
        <v>2724</v>
      </c>
      <c r="Q16" s="54">
        <v>0.06292882389631992</v>
      </c>
      <c r="R16" s="52">
        <v>2495</v>
      </c>
      <c r="S16" s="54">
        <v>0.06312300764054041</v>
      </c>
      <c r="T16" s="109">
        <v>0.0917835671342686</v>
      </c>
      <c r="U16" s="84">
        <v>-1</v>
      </c>
    </row>
    <row r="17" spans="1:21" ht="14.25" customHeight="1">
      <c r="A17" s="58">
        <v>7</v>
      </c>
      <c r="B17" s="86" t="s">
        <v>22</v>
      </c>
      <c r="C17" s="60">
        <v>360</v>
      </c>
      <c r="D17" s="62">
        <v>0.03732890916632103</v>
      </c>
      <c r="E17" s="60">
        <v>76</v>
      </c>
      <c r="F17" s="62">
        <v>0.017312072892938495</v>
      </c>
      <c r="G17" s="101">
        <v>3.7368421052631575</v>
      </c>
      <c r="H17" s="88">
        <v>12</v>
      </c>
      <c r="I17" s="60">
        <v>346</v>
      </c>
      <c r="J17" s="61">
        <v>0.040462427745664664</v>
      </c>
      <c r="K17" s="90">
        <v>1</v>
      </c>
      <c r="L17" s="14"/>
      <c r="M17" s="14"/>
      <c r="N17" s="58">
        <v>7</v>
      </c>
      <c r="O17" s="86" t="s">
        <v>31</v>
      </c>
      <c r="P17" s="60">
        <v>2011</v>
      </c>
      <c r="Q17" s="62">
        <v>0.046457365952826485</v>
      </c>
      <c r="R17" s="60">
        <v>774</v>
      </c>
      <c r="S17" s="62">
        <v>0.019582047260031373</v>
      </c>
      <c r="T17" s="110">
        <v>1.5981912144702841</v>
      </c>
      <c r="U17" s="90">
        <v>7</v>
      </c>
    </row>
    <row r="18" spans="1:21" ht="14.25" customHeight="1">
      <c r="A18" s="58">
        <v>8</v>
      </c>
      <c r="B18" s="86" t="s">
        <v>31</v>
      </c>
      <c r="C18" s="60">
        <v>336</v>
      </c>
      <c r="D18" s="62">
        <v>0.03484031522189963</v>
      </c>
      <c r="E18" s="60">
        <v>152</v>
      </c>
      <c r="F18" s="62">
        <v>0.03462414578587699</v>
      </c>
      <c r="G18" s="101">
        <v>1.210526315789474</v>
      </c>
      <c r="H18" s="88">
        <v>0</v>
      </c>
      <c r="I18" s="60">
        <v>561</v>
      </c>
      <c r="J18" s="61">
        <v>-0.4010695187165776</v>
      </c>
      <c r="K18" s="90">
        <v>-1</v>
      </c>
      <c r="L18" s="14"/>
      <c r="M18" s="14"/>
      <c r="N18" s="58">
        <v>8</v>
      </c>
      <c r="O18" s="86" t="s">
        <v>22</v>
      </c>
      <c r="P18" s="60">
        <v>1380</v>
      </c>
      <c r="Q18" s="62">
        <v>0.03188024118095502</v>
      </c>
      <c r="R18" s="60">
        <v>707</v>
      </c>
      <c r="S18" s="62">
        <v>0.017886960481708243</v>
      </c>
      <c r="T18" s="110">
        <v>0.9519094766619518</v>
      </c>
      <c r="U18" s="90">
        <v>7</v>
      </c>
    </row>
    <row r="19" spans="1:21" ht="14.25" customHeight="1">
      <c r="A19" s="58">
        <v>9</v>
      </c>
      <c r="B19" s="86" t="s">
        <v>44</v>
      </c>
      <c r="C19" s="60">
        <v>265</v>
      </c>
      <c r="D19" s="62">
        <v>0.027478224802986312</v>
      </c>
      <c r="E19" s="60">
        <v>86</v>
      </c>
      <c r="F19" s="62">
        <v>0.01958997722095672</v>
      </c>
      <c r="G19" s="101">
        <v>2.0813953488372094</v>
      </c>
      <c r="H19" s="88">
        <v>6</v>
      </c>
      <c r="I19" s="60">
        <v>224</v>
      </c>
      <c r="J19" s="61">
        <v>0.1830357142857142</v>
      </c>
      <c r="K19" s="90">
        <v>5</v>
      </c>
      <c r="L19" s="14"/>
      <c r="M19" s="14"/>
      <c r="N19" s="58">
        <v>9</v>
      </c>
      <c r="O19" s="86" t="s">
        <v>25</v>
      </c>
      <c r="P19" s="60">
        <v>1075</v>
      </c>
      <c r="Q19" s="62">
        <v>0.024834245847483078</v>
      </c>
      <c r="R19" s="60">
        <v>1869</v>
      </c>
      <c r="S19" s="62">
        <v>0.04728533117441684</v>
      </c>
      <c r="T19" s="110">
        <v>-0.42482611021936867</v>
      </c>
      <c r="U19" s="90">
        <v>-2</v>
      </c>
    </row>
    <row r="20" spans="1:21" ht="14.25" customHeight="1">
      <c r="A20" s="66">
        <v>10</v>
      </c>
      <c r="B20" s="91" t="s">
        <v>25</v>
      </c>
      <c r="C20" s="68">
        <v>237</v>
      </c>
      <c r="D20" s="70">
        <v>0.024574865201161342</v>
      </c>
      <c r="E20" s="68">
        <v>239</v>
      </c>
      <c r="F20" s="70">
        <v>0.05444191343963554</v>
      </c>
      <c r="G20" s="102">
        <v>-0.008368200836820106</v>
      </c>
      <c r="H20" s="93">
        <v>-4</v>
      </c>
      <c r="I20" s="68">
        <v>280</v>
      </c>
      <c r="J20" s="69">
        <v>-0.15357142857142858</v>
      </c>
      <c r="K20" s="95">
        <v>1</v>
      </c>
      <c r="L20" s="14"/>
      <c r="M20" s="14"/>
      <c r="N20" s="66">
        <v>10</v>
      </c>
      <c r="O20" s="91" t="s">
        <v>49</v>
      </c>
      <c r="P20" s="68">
        <v>1049</v>
      </c>
      <c r="Q20" s="70">
        <v>0.02423360362233465</v>
      </c>
      <c r="R20" s="68">
        <v>901</v>
      </c>
      <c r="S20" s="70">
        <v>0.022795122198046854</v>
      </c>
      <c r="T20" s="111">
        <v>0.16426193118756927</v>
      </c>
      <c r="U20" s="95">
        <v>3</v>
      </c>
    </row>
    <row r="21" spans="1:21" ht="14.25" customHeight="1">
      <c r="A21" s="50">
        <v>11</v>
      </c>
      <c r="B21" s="80" t="s">
        <v>33</v>
      </c>
      <c r="C21" s="52">
        <v>219</v>
      </c>
      <c r="D21" s="54">
        <v>0.022708419742845293</v>
      </c>
      <c r="E21" s="52">
        <v>77</v>
      </c>
      <c r="F21" s="54">
        <v>0.01753986332574032</v>
      </c>
      <c r="G21" s="100">
        <v>1.844155844155844</v>
      </c>
      <c r="H21" s="82">
        <v>7</v>
      </c>
      <c r="I21" s="52">
        <v>212</v>
      </c>
      <c r="J21" s="53">
        <v>0.03301886792452824</v>
      </c>
      <c r="K21" s="84">
        <v>6</v>
      </c>
      <c r="L21" s="14"/>
      <c r="M21" s="14"/>
      <c r="N21" s="50">
        <v>11</v>
      </c>
      <c r="O21" s="80" t="s">
        <v>44</v>
      </c>
      <c r="P21" s="52">
        <v>906</v>
      </c>
      <c r="Q21" s="54">
        <v>0.020930071384018298</v>
      </c>
      <c r="R21" s="52">
        <v>600</v>
      </c>
      <c r="S21" s="54">
        <v>0.015179881596923545</v>
      </c>
      <c r="T21" s="109">
        <v>0.51</v>
      </c>
      <c r="U21" s="84">
        <v>9</v>
      </c>
    </row>
    <row r="22" spans="1:21" ht="14.25" customHeight="1">
      <c r="A22" s="58">
        <v>12</v>
      </c>
      <c r="B22" s="86" t="s">
        <v>49</v>
      </c>
      <c r="C22" s="60">
        <v>211</v>
      </c>
      <c r="D22" s="62">
        <v>0.02187888842803816</v>
      </c>
      <c r="E22" s="60">
        <v>55</v>
      </c>
      <c r="F22" s="62">
        <v>0.012528473804100227</v>
      </c>
      <c r="G22" s="101">
        <v>2.8363636363636364</v>
      </c>
      <c r="H22" s="88">
        <v>10</v>
      </c>
      <c r="I22" s="60">
        <v>274</v>
      </c>
      <c r="J22" s="61">
        <v>-0.22992700729927007</v>
      </c>
      <c r="K22" s="90">
        <v>0</v>
      </c>
      <c r="L22" s="14"/>
      <c r="M22" s="14"/>
      <c r="N22" s="58">
        <v>12</v>
      </c>
      <c r="O22" s="86" t="s">
        <v>26</v>
      </c>
      <c r="P22" s="60">
        <v>904</v>
      </c>
      <c r="Q22" s="62">
        <v>0.020883868135929955</v>
      </c>
      <c r="R22" s="60">
        <v>1139</v>
      </c>
      <c r="S22" s="62">
        <v>0.028816475231493194</v>
      </c>
      <c r="T22" s="110">
        <v>-0.20632133450395085</v>
      </c>
      <c r="U22" s="90">
        <v>-2</v>
      </c>
    </row>
    <row r="23" spans="1:21" ht="14.25" customHeight="1">
      <c r="A23" s="58">
        <v>13</v>
      </c>
      <c r="B23" s="86" t="s">
        <v>32</v>
      </c>
      <c r="C23" s="60">
        <v>209</v>
      </c>
      <c r="D23" s="62">
        <v>0.021671505599336376</v>
      </c>
      <c r="E23" s="60">
        <v>95</v>
      </c>
      <c r="F23" s="62">
        <v>0.02164009111617312</v>
      </c>
      <c r="G23" s="101">
        <v>1.2000000000000002</v>
      </c>
      <c r="H23" s="88">
        <v>1</v>
      </c>
      <c r="I23" s="60">
        <v>233</v>
      </c>
      <c r="J23" s="61">
        <v>-0.10300429184549353</v>
      </c>
      <c r="K23" s="90">
        <v>0</v>
      </c>
      <c r="L23" s="14"/>
      <c r="M23" s="14"/>
      <c r="N23" s="58">
        <v>13</v>
      </c>
      <c r="O23" s="86" t="s">
        <v>32</v>
      </c>
      <c r="P23" s="60">
        <v>857</v>
      </c>
      <c r="Q23" s="62">
        <v>0.01979809180585395</v>
      </c>
      <c r="R23" s="60">
        <v>642</v>
      </c>
      <c r="S23" s="62">
        <v>0.01624247330870819</v>
      </c>
      <c r="T23" s="110">
        <v>0.3348909657320873</v>
      </c>
      <c r="U23" s="90">
        <v>4</v>
      </c>
    </row>
    <row r="24" spans="1:21" ht="14.25" customHeight="1">
      <c r="A24" s="58">
        <v>14</v>
      </c>
      <c r="B24" s="86" t="s">
        <v>34</v>
      </c>
      <c r="C24" s="60">
        <v>178</v>
      </c>
      <c r="D24" s="62">
        <v>0.01845707175445873</v>
      </c>
      <c r="E24" s="60">
        <v>98</v>
      </c>
      <c r="F24" s="62">
        <v>0.02232346241457859</v>
      </c>
      <c r="G24" s="101">
        <v>0.8163265306122449</v>
      </c>
      <c r="H24" s="88">
        <v>-1</v>
      </c>
      <c r="I24" s="60">
        <v>306</v>
      </c>
      <c r="J24" s="61">
        <v>-0.4183006535947712</v>
      </c>
      <c r="K24" s="90">
        <v>-5</v>
      </c>
      <c r="L24" s="14"/>
      <c r="M24" s="14"/>
      <c r="N24" s="58">
        <v>14</v>
      </c>
      <c r="O24" s="86" t="s">
        <v>34</v>
      </c>
      <c r="P24" s="60">
        <v>755</v>
      </c>
      <c r="Q24" s="62">
        <v>0.01744172615334858</v>
      </c>
      <c r="R24" s="60">
        <v>549</v>
      </c>
      <c r="S24" s="62">
        <v>0.013889591661185042</v>
      </c>
      <c r="T24" s="110">
        <v>0.3752276867030966</v>
      </c>
      <c r="U24" s="90">
        <v>7</v>
      </c>
    </row>
    <row r="25" spans="1:21" ht="14.25" customHeight="1">
      <c r="A25" s="66">
        <v>15</v>
      </c>
      <c r="B25" s="91" t="s">
        <v>26</v>
      </c>
      <c r="C25" s="68">
        <v>176</v>
      </c>
      <c r="D25" s="70">
        <v>0.018249688925756947</v>
      </c>
      <c r="E25" s="68">
        <v>109</v>
      </c>
      <c r="F25" s="70">
        <v>0.024829157175398634</v>
      </c>
      <c r="G25" s="102">
        <v>0.6146788990825689</v>
      </c>
      <c r="H25" s="93">
        <v>-4</v>
      </c>
      <c r="I25" s="68">
        <v>285</v>
      </c>
      <c r="J25" s="69">
        <v>-0.38245614035087716</v>
      </c>
      <c r="K25" s="95">
        <v>-5</v>
      </c>
      <c r="L25" s="14"/>
      <c r="M25" s="14"/>
      <c r="N25" s="66">
        <v>15</v>
      </c>
      <c r="O25" s="91" t="s">
        <v>21</v>
      </c>
      <c r="P25" s="68">
        <v>723</v>
      </c>
      <c r="Q25" s="70">
        <v>0.01670247418393513</v>
      </c>
      <c r="R25" s="68">
        <v>1234</v>
      </c>
      <c r="S25" s="70">
        <v>0.031219956484339423</v>
      </c>
      <c r="T25" s="111">
        <v>-0.4141004862236629</v>
      </c>
      <c r="U25" s="95">
        <v>-6</v>
      </c>
    </row>
    <row r="26" spans="1:21" ht="14.25" customHeight="1">
      <c r="A26" s="50">
        <v>16</v>
      </c>
      <c r="B26" s="80" t="s">
        <v>27</v>
      </c>
      <c r="C26" s="52">
        <v>172</v>
      </c>
      <c r="D26" s="54">
        <v>0.01783492326835338</v>
      </c>
      <c r="E26" s="52">
        <v>126</v>
      </c>
      <c r="F26" s="54">
        <v>0.028701594533029614</v>
      </c>
      <c r="G26" s="100">
        <v>0.3650793650793651</v>
      </c>
      <c r="H26" s="82">
        <v>-6</v>
      </c>
      <c r="I26" s="52">
        <v>186</v>
      </c>
      <c r="J26" s="53">
        <v>-0.07526881720430112</v>
      </c>
      <c r="K26" s="84">
        <v>3</v>
      </c>
      <c r="L26" s="14"/>
      <c r="M26" s="14"/>
      <c r="N26" s="50">
        <v>16</v>
      </c>
      <c r="O26" s="80" t="s">
        <v>33</v>
      </c>
      <c r="P26" s="52">
        <v>720</v>
      </c>
      <c r="Q26" s="54">
        <v>0.016633169311802618</v>
      </c>
      <c r="R26" s="52">
        <v>634</v>
      </c>
      <c r="S26" s="54">
        <v>0.01604007488741588</v>
      </c>
      <c r="T26" s="109">
        <v>0.13564668769716093</v>
      </c>
      <c r="U26" s="84">
        <v>2</v>
      </c>
    </row>
    <row r="27" spans="1:21" ht="14.25" customHeight="1">
      <c r="A27" s="58">
        <v>17</v>
      </c>
      <c r="B27" s="86" t="s">
        <v>17</v>
      </c>
      <c r="C27" s="60">
        <v>156</v>
      </c>
      <c r="D27" s="62">
        <v>0.016175860638739114</v>
      </c>
      <c r="E27" s="60">
        <v>86</v>
      </c>
      <c r="F27" s="62">
        <v>0.01958997722095672</v>
      </c>
      <c r="G27" s="101">
        <v>0.8139534883720929</v>
      </c>
      <c r="H27" s="88">
        <v>-2</v>
      </c>
      <c r="I27" s="60">
        <v>179</v>
      </c>
      <c r="J27" s="61">
        <v>-0.12849162011173187</v>
      </c>
      <c r="K27" s="90">
        <v>3</v>
      </c>
      <c r="L27" s="14"/>
      <c r="M27" s="14"/>
      <c r="N27" s="58">
        <v>17</v>
      </c>
      <c r="O27" s="86" t="s">
        <v>29</v>
      </c>
      <c r="P27" s="60">
        <v>647</v>
      </c>
      <c r="Q27" s="62">
        <v>0.014946750756578187</v>
      </c>
      <c r="R27" s="60">
        <v>669</v>
      </c>
      <c r="S27" s="62">
        <v>0.016925567980569753</v>
      </c>
      <c r="T27" s="110">
        <v>-0.03288490284005974</v>
      </c>
      <c r="U27" s="90">
        <v>-1</v>
      </c>
    </row>
    <row r="28" spans="1:21" ht="14.25" customHeight="1">
      <c r="A28" s="58">
        <v>18</v>
      </c>
      <c r="B28" s="86" t="s">
        <v>21</v>
      </c>
      <c r="C28" s="60">
        <v>132</v>
      </c>
      <c r="D28" s="62">
        <v>0.013687266694317711</v>
      </c>
      <c r="E28" s="60">
        <v>149</v>
      </c>
      <c r="F28" s="62">
        <v>0.03394077448747153</v>
      </c>
      <c r="G28" s="101">
        <v>-0.11409395973154357</v>
      </c>
      <c r="H28" s="88">
        <v>-9</v>
      </c>
      <c r="I28" s="60">
        <v>207</v>
      </c>
      <c r="J28" s="61">
        <v>-0.3623188405797102</v>
      </c>
      <c r="K28" s="90">
        <v>0</v>
      </c>
      <c r="L28" s="14"/>
      <c r="M28" s="14"/>
      <c r="N28" s="58">
        <v>18</v>
      </c>
      <c r="O28" s="86" t="s">
        <v>28</v>
      </c>
      <c r="P28" s="60">
        <v>613</v>
      </c>
      <c r="Q28" s="62">
        <v>0.014161295539076397</v>
      </c>
      <c r="R28" s="60">
        <v>630</v>
      </c>
      <c r="S28" s="62">
        <v>0.015938875676769722</v>
      </c>
      <c r="T28" s="110">
        <v>-0.026984126984127</v>
      </c>
      <c r="U28" s="90">
        <v>1</v>
      </c>
    </row>
    <row r="29" spans="1:21" ht="14.25" customHeight="1">
      <c r="A29" s="58">
        <v>19</v>
      </c>
      <c r="B29" s="86" t="s">
        <v>29</v>
      </c>
      <c r="C29" s="60">
        <v>128</v>
      </c>
      <c r="D29" s="62">
        <v>0.013272501036914143</v>
      </c>
      <c r="E29" s="60">
        <v>75</v>
      </c>
      <c r="F29" s="62">
        <v>0.017084282460136675</v>
      </c>
      <c r="G29" s="101">
        <v>0.7066666666666668</v>
      </c>
      <c r="H29" s="88">
        <v>1</v>
      </c>
      <c r="I29" s="60">
        <v>214</v>
      </c>
      <c r="J29" s="61">
        <v>-0.4018691588785047</v>
      </c>
      <c r="K29" s="90">
        <v>-3</v>
      </c>
      <c r="N29" s="58">
        <v>19</v>
      </c>
      <c r="O29" s="86" t="s">
        <v>17</v>
      </c>
      <c r="P29" s="60">
        <v>553</v>
      </c>
      <c r="Q29" s="62">
        <v>0.01277519809642618</v>
      </c>
      <c r="R29" s="60">
        <v>382</v>
      </c>
      <c r="S29" s="62">
        <v>0.00966452461670799</v>
      </c>
      <c r="T29" s="110">
        <v>0.4476439790575917</v>
      </c>
      <c r="U29" s="90">
        <v>3</v>
      </c>
    </row>
    <row r="30" spans="1:21" ht="14.25" customHeight="1">
      <c r="A30" s="66">
        <v>20</v>
      </c>
      <c r="B30" s="91" t="s">
        <v>28</v>
      </c>
      <c r="C30" s="68">
        <v>120</v>
      </c>
      <c r="D30" s="70">
        <v>0.01244296972210701</v>
      </c>
      <c r="E30" s="68">
        <v>84</v>
      </c>
      <c r="F30" s="70">
        <v>0.019134396355353075</v>
      </c>
      <c r="G30" s="102">
        <v>0.4285714285714286</v>
      </c>
      <c r="H30" s="93">
        <v>-3</v>
      </c>
      <c r="I30" s="68">
        <v>217</v>
      </c>
      <c r="J30" s="69">
        <v>-0.4470046082949308</v>
      </c>
      <c r="K30" s="95">
        <v>-5</v>
      </c>
      <c r="N30" s="66">
        <v>20</v>
      </c>
      <c r="O30" s="91" t="s">
        <v>27</v>
      </c>
      <c r="P30" s="68">
        <v>524</v>
      </c>
      <c r="Q30" s="70">
        <v>0.01210525099914524</v>
      </c>
      <c r="R30" s="68">
        <v>1502</v>
      </c>
      <c r="S30" s="70">
        <v>0.038000303597631936</v>
      </c>
      <c r="T30" s="111">
        <v>-0.6511318242343542</v>
      </c>
      <c r="U30" s="95">
        <v>-12</v>
      </c>
    </row>
    <row r="31" spans="1:21" ht="14.25" customHeight="1">
      <c r="A31" s="163" t="s">
        <v>47</v>
      </c>
      <c r="B31" s="164"/>
      <c r="C31" s="3">
        <f>SUM(C11:C30)</f>
        <v>9131</v>
      </c>
      <c r="D31" s="6">
        <f>C31/C33</f>
        <v>0.9468063044379925</v>
      </c>
      <c r="E31" s="3">
        <f>SUM(E11:E30)</f>
        <v>4078</v>
      </c>
      <c r="F31" s="6">
        <f>E31/E33</f>
        <v>0.9289293849658314</v>
      </c>
      <c r="G31" s="17">
        <f>C31/E31-1</f>
        <v>1.239087788131437</v>
      </c>
      <c r="H31" s="17"/>
      <c r="I31" s="3">
        <f>SUM(I11:I30)</f>
        <v>11706</v>
      </c>
      <c r="J31" s="18">
        <f>C31/I31-1</f>
        <v>-0.21997266359132073</v>
      </c>
      <c r="K31" s="19"/>
      <c r="N31" s="163" t="s">
        <v>47</v>
      </c>
      <c r="O31" s="164"/>
      <c r="P31" s="3">
        <f>SUM(P11:P30)</f>
        <v>41081</v>
      </c>
      <c r="Q31" s="6">
        <f>P31/P33</f>
        <v>0.9490378173585603</v>
      </c>
      <c r="R31" s="3">
        <f>SUM(R11:R30)</f>
        <v>36431</v>
      </c>
      <c r="S31" s="6">
        <f>R31/R33</f>
        <v>0.921697110762536</v>
      </c>
      <c r="T31" s="17">
        <f>P31/R31-1</f>
        <v>0.12763854958689036</v>
      </c>
      <c r="U31" s="106"/>
    </row>
    <row r="32" spans="1:21" ht="14.25" customHeight="1">
      <c r="A32" s="163" t="s">
        <v>12</v>
      </c>
      <c r="B32" s="164"/>
      <c r="C32" s="3">
        <f>C33-SUM(C11:C30)</f>
        <v>513</v>
      </c>
      <c r="D32" s="6">
        <f>C32/C33</f>
        <v>0.05319369556200747</v>
      </c>
      <c r="E32" s="3">
        <f>E33-SUM(E11:E30)</f>
        <v>312</v>
      </c>
      <c r="F32" s="6">
        <f>E32/E33</f>
        <v>0.07107061503416856</v>
      </c>
      <c r="G32" s="17">
        <f>C32/E32-1</f>
        <v>0.6442307692307692</v>
      </c>
      <c r="H32" s="17"/>
      <c r="I32" s="3">
        <f>I33-SUM(I11:I30)</f>
        <v>724</v>
      </c>
      <c r="J32" s="18">
        <f>C32/I32-1</f>
        <v>-0.29143646408839774</v>
      </c>
      <c r="K32" s="19"/>
      <c r="N32" s="163" t="s">
        <v>12</v>
      </c>
      <c r="O32" s="164"/>
      <c r="P32" s="3">
        <f>P33-SUM(P11:P30)</f>
        <v>2206</v>
      </c>
      <c r="Q32" s="6">
        <f>P32/P33</f>
        <v>0.050962182641439695</v>
      </c>
      <c r="R32" s="3">
        <f>R33-SUM(R11:R30)</f>
        <v>3095</v>
      </c>
      <c r="S32" s="6">
        <f>R32/R33</f>
        <v>0.07830288923746395</v>
      </c>
      <c r="T32" s="17">
        <f>P32/R32-1</f>
        <v>-0.2872374798061389</v>
      </c>
      <c r="U32" s="107"/>
    </row>
    <row r="33" spans="1:21" ht="14.25" customHeight="1">
      <c r="A33" s="165" t="s">
        <v>35</v>
      </c>
      <c r="B33" s="166"/>
      <c r="C33" s="24">
        <v>9644</v>
      </c>
      <c r="D33" s="98">
        <v>1</v>
      </c>
      <c r="E33" s="24">
        <v>4390</v>
      </c>
      <c r="F33" s="98">
        <v>0.9981776765375856</v>
      </c>
      <c r="G33" s="20">
        <v>1.1968109339407746</v>
      </c>
      <c r="H33" s="20"/>
      <c r="I33" s="24">
        <v>12430</v>
      </c>
      <c r="J33" s="44">
        <v>-0.2241351568785197</v>
      </c>
      <c r="K33" s="99"/>
      <c r="L33" s="14"/>
      <c r="M33" s="14"/>
      <c r="N33" s="165" t="s">
        <v>35</v>
      </c>
      <c r="O33" s="166"/>
      <c r="P33" s="24">
        <v>43287</v>
      </c>
      <c r="Q33" s="98">
        <v>1</v>
      </c>
      <c r="R33" s="24">
        <v>39526</v>
      </c>
      <c r="S33" s="98">
        <v>1</v>
      </c>
      <c r="T33" s="108">
        <v>0.09515255781004917</v>
      </c>
      <c r="U33" s="99"/>
    </row>
    <row r="34" spans="1:14" ht="14.25" customHeight="1">
      <c r="A34" t="s">
        <v>114</v>
      </c>
      <c r="N34" t="s">
        <v>114</v>
      </c>
    </row>
    <row r="35" spans="1:14" ht="15">
      <c r="A35" s="9" t="s">
        <v>113</v>
      </c>
      <c r="N35" s="9" t="s">
        <v>113</v>
      </c>
    </row>
    <row r="37" ht="15">
      <c r="V37" s="49"/>
    </row>
    <row r="39" spans="1:21" ht="15">
      <c r="A39" s="145" t="s">
        <v>132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"/>
      <c r="M39" s="21"/>
      <c r="N39" s="145" t="s">
        <v>109</v>
      </c>
      <c r="O39" s="145"/>
      <c r="P39" s="145"/>
      <c r="Q39" s="145"/>
      <c r="R39" s="145"/>
      <c r="S39" s="145"/>
      <c r="T39" s="145"/>
      <c r="U39" s="145"/>
    </row>
    <row r="40" spans="1:21" ht="15">
      <c r="A40" s="162" t="s">
        <v>133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4"/>
      <c r="M40" s="21"/>
      <c r="N40" s="162" t="s">
        <v>107</v>
      </c>
      <c r="O40" s="162"/>
      <c r="P40" s="162"/>
      <c r="Q40" s="162"/>
      <c r="R40" s="162"/>
      <c r="S40" s="162"/>
      <c r="T40" s="162"/>
      <c r="U40" s="162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6"/>
      <c r="K41" s="77" t="s">
        <v>4</v>
      </c>
      <c r="L41" s="14"/>
      <c r="M41" s="14"/>
      <c r="N41" s="15"/>
      <c r="O41" s="15"/>
      <c r="P41" s="15"/>
      <c r="Q41" s="15"/>
      <c r="R41" s="15"/>
      <c r="S41" s="15"/>
      <c r="T41" s="76"/>
      <c r="U41" s="77" t="s">
        <v>4</v>
      </c>
    </row>
    <row r="42" spans="1:21" ht="15">
      <c r="A42" s="147" t="s">
        <v>0</v>
      </c>
      <c r="B42" s="147" t="s">
        <v>46</v>
      </c>
      <c r="C42" s="126" t="s">
        <v>122</v>
      </c>
      <c r="D42" s="127"/>
      <c r="E42" s="127"/>
      <c r="F42" s="127"/>
      <c r="G42" s="127"/>
      <c r="H42" s="128"/>
      <c r="I42" s="126" t="s">
        <v>115</v>
      </c>
      <c r="J42" s="127"/>
      <c r="K42" s="128"/>
      <c r="L42" s="14"/>
      <c r="M42" s="14"/>
      <c r="N42" s="147" t="s">
        <v>0</v>
      </c>
      <c r="O42" s="147" t="s">
        <v>46</v>
      </c>
      <c r="P42" s="126" t="s">
        <v>123</v>
      </c>
      <c r="Q42" s="127"/>
      <c r="R42" s="127"/>
      <c r="S42" s="127"/>
      <c r="T42" s="127"/>
      <c r="U42" s="128"/>
    </row>
    <row r="43" spans="1:21" ht="15">
      <c r="A43" s="148"/>
      <c r="B43" s="148"/>
      <c r="C43" s="123" t="s">
        <v>124</v>
      </c>
      <c r="D43" s="124"/>
      <c r="E43" s="124"/>
      <c r="F43" s="124"/>
      <c r="G43" s="124"/>
      <c r="H43" s="125"/>
      <c r="I43" s="123" t="s">
        <v>116</v>
      </c>
      <c r="J43" s="124"/>
      <c r="K43" s="125"/>
      <c r="L43" s="14"/>
      <c r="M43" s="14"/>
      <c r="N43" s="148"/>
      <c r="O43" s="148"/>
      <c r="P43" s="123" t="s">
        <v>125</v>
      </c>
      <c r="Q43" s="124"/>
      <c r="R43" s="124"/>
      <c r="S43" s="124"/>
      <c r="T43" s="124"/>
      <c r="U43" s="125"/>
    </row>
    <row r="44" spans="1:21" ht="15" customHeight="1">
      <c r="A44" s="148"/>
      <c r="B44" s="148"/>
      <c r="C44" s="135">
        <v>2021</v>
      </c>
      <c r="D44" s="136"/>
      <c r="E44" s="139">
        <v>2020</v>
      </c>
      <c r="F44" s="136"/>
      <c r="G44" s="156" t="s">
        <v>5</v>
      </c>
      <c r="H44" s="129" t="s">
        <v>54</v>
      </c>
      <c r="I44" s="167">
        <v>2021</v>
      </c>
      <c r="J44" s="130" t="s">
        <v>126</v>
      </c>
      <c r="K44" s="129" t="s">
        <v>128</v>
      </c>
      <c r="L44" s="14"/>
      <c r="M44" s="14"/>
      <c r="N44" s="148"/>
      <c r="O44" s="148"/>
      <c r="P44" s="135">
        <v>2021</v>
      </c>
      <c r="Q44" s="136"/>
      <c r="R44" s="135">
        <v>2020</v>
      </c>
      <c r="S44" s="136"/>
      <c r="T44" s="156" t="s">
        <v>5</v>
      </c>
      <c r="U44" s="170" t="s">
        <v>86</v>
      </c>
    </row>
    <row r="45" spans="1:21" ht="15" customHeight="1">
      <c r="A45" s="141" t="s">
        <v>6</v>
      </c>
      <c r="B45" s="141" t="s">
        <v>46</v>
      </c>
      <c r="C45" s="137"/>
      <c r="D45" s="138"/>
      <c r="E45" s="140"/>
      <c r="F45" s="138"/>
      <c r="G45" s="157"/>
      <c r="H45" s="130"/>
      <c r="I45" s="167"/>
      <c r="J45" s="130"/>
      <c r="K45" s="130"/>
      <c r="L45" s="14"/>
      <c r="M45" s="14"/>
      <c r="N45" s="141" t="s">
        <v>6</v>
      </c>
      <c r="O45" s="141" t="s">
        <v>46</v>
      </c>
      <c r="P45" s="137"/>
      <c r="Q45" s="138"/>
      <c r="R45" s="137"/>
      <c r="S45" s="138"/>
      <c r="T45" s="157"/>
      <c r="U45" s="171"/>
    </row>
    <row r="46" spans="1:21" ht="15" customHeight="1">
      <c r="A46" s="141"/>
      <c r="B46" s="141"/>
      <c r="C46" s="114" t="s">
        <v>8</v>
      </c>
      <c r="D46" s="78" t="s">
        <v>2</v>
      </c>
      <c r="E46" s="114" t="s">
        <v>8</v>
      </c>
      <c r="F46" s="78" t="s">
        <v>2</v>
      </c>
      <c r="G46" s="143" t="s">
        <v>9</v>
      </c>
      <c r="H46" s="143" t="s">
        <v>55</v>
      </c>
      <c r="I46" s="79" t="s">
        <v>8</v>
      </c>
      <c r="J46" s="131" t="s">
        <v>127</v>
      </c>
      <c r="K46" s="131" t="s">
        <v>129</v>
      </c>
      <c r="L46" s="14"/>
      <c r="M46" s="14"/>
      <c r="N46" s="141"/>
      <c r="O46" s="141"/>
      <c r="P46" s="114" t="s">
        <v>8</v>
      </c>
      <c r="Q46" s="78" t="s">
        <v>2</v>
      </c>
      <c r="R46" s="114" t="s">
        <v>8</v>
      </c>
      <c r="S46" s="78" t="s">
        <v>2</v>
      </c>
      <c r="T46" s="143" t="s">
        <v>9</v>
      </c>
      <c r="U46" s="168" t="s">
        <v>87</v>
      </c>
    </row>
    <row r="47" spans="1:21" ht="15" customHeight="1">
      <c r="A47" s="142"/>
      <c r="B47" s="142"/>
      <c r="C47" s="117" t="s">
        <v>10</v>
      </c>
      <c r="D47" s="41" t="s">
        <v>11</v>
      </c>
      <c r="E47" s="117" t="s">
        <v>10</v>
      </c>
      <c r="F47" s="41" t="s">
        <v>11</v>
      </c>
      <c r="G47" s="144"/>
      <c r="H47" s="144"/>
      <c r="I47" s="117" t="s">
        <v>10</v>
      </c>
      <c r="J47" s="132"/>
      <c r="K47" s="132"/>
      <c r="L47" s="14"/>
      <c r="M47" s="14"/>
      <c r="N47" s="142"/>
      <c r="O47" s="142"/>
      <c r="P47" s="117" t="s">
        <v>10</v>
      </c>
      <c r="Q47" s="41" t="s">
        <v>11</v>
      </c>
      <c r="R47" s="117" t="s">
        <v>10</v>
      </c>
      <c r="S47" s="41" t="s">
        <v>11</v>
      </c>
      <c r="T47" s="151"/>
      <c r="U47" s="169"/>
    </row>
    <row r="48" spans="1:21" ht="15">
      <c r="A48" s="50">
        <v>1</v>
      </c>
      <c r="B48" s="80" t="s">
        <v>42</v>
      </c>
      <c r="C48" s="52">
        <v>758</v>
      </c>
      <c r="D48" s="57">
        <v>0.07859809207797594</v>
      </c>
      <c r="E48" s="52">
        <v>224</v>
      </c>
      <c r="F48" s="57">
        <v>0.0510250569476082</v>
      </c>
      <c r="G48" s="81">
        <v>2.3839285714285716</v>
      </c>
      <c r="H48" s="82">
        <v>1</v>
      </c>
      <c r="I48" s="52">
        <v>991</v>
      </c>
      <c r="J48" s="83">
        <v>-0.23511604439959632</v>
      </c>
      <c r="K48" s="84">
        <v>0</v>
      </c>
      <c r="L48" s="14"/>
      <c r="M48" s="14"/>
      <c r="N48" s="50">
        <v>1</v>
      </c>
      <c r="O48" s="80" t="s">
        <v>42</v>
      </c>
      <c r="P48" s="52">
        <v>3501</v>
      </c>
      <c r="Q48" s="57">
        <v>0.08087878577864024</v>
      </c>
      <c r="R48" s="52">
        <v>2649</v>
      </c>
      <c r="S48" s="57">
        <v>0.06701917725041745</v>
      </c>
      <c r="T48" s="55">
        <v>0.32163080407701017</v>
      </c>
      <c r="U48" s="84">
        <v>0</v>
      </c>
    </row>
    <row r="49" spans="1:21" ht="15">
      <c r="A49" s="85">
        <v>2</v>
      </c>
      <c r="B49" s="86" t="s">
        <v>41</v>
      </c>
      <c r="C49" s="60">
        <v>498</v>
      </c>
      <c r="D49" s="65">
        <v>0.05163832434674409</v>
      </c>
      <c r="E49" s="60">
        <v>245</v>
      </c>
      <c r="F49" s="65">
        <v>0.05580865603644647</v>
      </c>
      <c r="G49" s="87">
        <v>1.0326530612244897</v>
      </c>
      <c r="H49" s="88">
        <v>-1</v>
      </c>
      <c r="I49" s="60">
        <v>672</v>
      </c>
      <c r="J49" s="89">
        <v>-0.2589285714285714</v>
      </c>
      <c r="K49" s="90">
        <v>1</v>
      </c>
      <c r="L49" s="14"/>
      <c r="M49" s="14"/>
      <c r="N49" s="85">
        <v>2</v>
      </c>
      <c r="O49" s="86" t="s">
        <v>57</v>
      </c>
      <c r="P49" s="60">
        <v>2197</v>
      </c>
      <c r="Q49" s="65">
        <v>0.05075426802504216</v>
      </c>
      <c r="R49" s="60">
        <v>1785</v>
      </c>
      <c r="S49" s="65">
        <v>0.04516014775084754</v>
      </c>
      <c r="T49" s="63">
        <v>0.23081232492997206</v>
      </c>
      <c r="U49" s="90">
        <v>0</v>
      </c>
    </row>
    <row r="50" spans="1:21" ht="15">
      <c r="A50" s="85">
        <v>3</v>
      </c>
      <c r="B50" s="86" t="s">
        <v>57</v>
      </c>
      <c r="C50" s="60">
        <v>437</v>
      </c>
      <c r="D50" s="65">
        <v>0.045313148071339696</v>
      </c>
      <c r="E50" s="60">
        <v>197</v>
      </c>
      <c r="F50" s="65">
        <v>0.044874715261959</v>
      </c>
      <c r="G50" s="87">
        <v>1.218274111675127</v>
      </c>
      <c r="H50" s="88">
        <v>0</v>
      </c>
      <c r="I50" s="60">
        <v>681</v>
      </c>
      <c r="J50" s="89">
        <v>-0.35829662261380324</v>
      </c>
      <c r="K50" s="90">
        <v>-1</v>
      </c>
      <c r="L50" s="14"/>
      <c r="M50" s="14"/>
      <c r="N50" s="85">
        <v>3</v>
      </c>
      <c r="O50" s="86" t="s">
        <v>41</v>
      </c>
      <c r="P50" s="60">
        <v>1996</v>
      </c>
      <c r="Q50" s="65">
        <v>0.04611084159216393</v>
      </c>
      <c r="R50" s="60">
        <v>1380</v>
      </c>
      <c r="S50" s="65">
        <v>0.03491372767292415</v>
      </c>
      <c r="T50" s="63">
        <v>0.44637681159420284</v>
      </c>
      <c r="U50" s="90">
        <v>0</v>
      </c>
    </row>
    <row r="51" spans="1:21" ht="15">
      <c r="A51" s="85">
        <v>4</v>
      </c>
      <c r="B51" s="86" t="s">
        <v>58</v>
      </c>
      <c r="C51" s="60">
        <v>424</v>
      </c>
      <c r="D51" s="65">
        <v>0.0439651596847781</v>
      </c>
      <c r="E51" s="60">
        <v>67</v>
      </c>
      <c r="F51" s="65">
        <v>0.015261958997722095</v>
      </c>
      <c r="G51" s="87">
        <v>5.3283582089552235</v>
      </c>
      <c r="H51" s="88">
        <v>12</v>
      </c>
      <c r="I51" s="60">
        <v>506</v>
      </c>
      <c r="J51" s="89">
        <v>-0.1620553359683794</v>
      </c>
      <c r="K51" s="90">
        <v>0</v>
      </c>
      <c r="L51" s="14"/>
      <c r="M51" s="14"/>
      <c r="N51" s="85">
        <v>4</v>
      </c>
      <c r="O51" s="86" t="s">
        <v>58</v>
      </c>
      <c r="P51" s="60">
        <v>1571</v>
      </c>
      <c r="Q51" s="65">
        <v>0.03629265137339155</v>
      </c>
      <c r="R51" s="60">
        <v>1049</v>
      </c>
      <c r="S51" s="65">
        <v>0.026539492991954662</v>
      </c>
      <c r="T51" s="63">
        <v>0.49761677788369885</v>
      </c>
      <c r="U51" s="90">
        <v>3</v>
      </c>
    </row>
    <row r="52" spans="1:21" ht="15">
      <c r="A52" s="85">
        <v>5</v>
      </c>
      <c r="B52" s="91" t="s">
        <v>78</v>
      </c>
      <c r="C52" s="68">
        <v>318</v>
      </c>
      <c r="D52" s="73">
        <v>0.032973869763583574</v>
      </c>
      <c r="E52" s="68">
        <v>177</v>
      </c>
      <c r="F52" s="73">
        <v>0.04031890660592255</v>
      </c>
      <c r="G52" s="92">
        <v>0.7966101694915255</v>
      </c>
      <c r="H52" s="93">
        <v>-1</v>
      </c>
      <c r="I52" s="68">
        <v>303</v>
      </c>
      <c r="J52" s="94">
        <v>0.04950495049504955</v>
      </c>
      <c r="K52" s="95">
        <v>2</v>
      </c>
      <c r="L52" s="14"/>
      <c r="M52" s="14"/>
      <c r="N52" s="85">
        <v>5</v>
      </c>
      <c r="O52" s="91" t="s">
        <v>45</v>
      </c>
      <c r="P52" s="68">
        <v>1460</v>
      </c>
      <c r="Q52" s="73">
        <v>0.03372837110448865</v>
      </c>
      <c r="R52" s="68">
        <v>814</v>
      </c>
      <c r="S52" s="73">
        <v>0.02059403936649294</v>
      </c>
      <c r="T52" s="71">
        <v>0.7936117936117937</v>
      </c>
      <c r="U52" s="95">
        <v>8</v>
      </c>
    </row>
    <row r="53" spans="1:21" ht="15">
      <c r="A53" s="96">
        <v>6</v>
      </c>
      <c r="B53" s="80" t="s">
        <v>45</v>
      </c>
      <c r="C53" s="52">
        <v>317</v>
      </c>
      <c r="D53" s="57">
        <v>0.032870178349232684</v>
      </c>
      <c r="E53" s="52">
        <v>82</v>
      </c>
      <c r="F53" s="57">
        <v>0.01867881548974943</v>
      </c>
      <c r="G53" s="81">
        <v>2.8658536585365852</v>
      </c>
      <c r="H53" s="82">
        <v>6</v>
      </c>
      <c r="I53" s="52">
        <v>347</v>
      </c>
      <c r="J53" s="83">
        <v>-0.08645533141210371</v>
      </c>
      <c r="K53" s="84">
        <v>0</v>
      </c>
      <c r="L53" s="14"/>
      <c r="M53" s="14"/>
      <c r="N53" s="96">
        <v>6</v>
      </c>
      <c r="O53" s="80" t="s">
        <v>78</v>
      </c>
      <c r="P53" s="52">
        <v>1138</v>
      </c>
      <c r="Q53" s="57">
        <v>0.026289648162265807</v>
      </c>
      <c r="R53" s="52">
        <v>1138</v>
      </c>
      <c r="S53" s="57">
        <v>0.028791175428831656</v>
      </c>
      <c r="T53" s="55">
        <v>0</v>
      </c>
      <c r="U53" s="84">
        <v>-1</v>
      </c>
    </row>
    <row r="54" spans="1:21" ht="15">
      <c r="A54" s="85">
        <v>7</v>
      </c>
      <c r="B54" s="86" t="s">
        <v>38</v>
      </c>
      <c r="C54" s="60">
        <v>251</v>
      </c>
      <c r="D54" s="65">
        <v>0.02602654500207383</v>
      </c>
      <c r="E54" s="60">
        <v>98</v>
      </c>
      <c r="F54" s="65">
        <v>0.02232346241457859</v>
      </c>
      <c r="G54" s="87">
        <v>1.5612244897959182</v>
      </c>
      <c r="H54" s="88">
        <v>-1</v>
      </c>
      <c r="I54" s="60">
        <v>360</v>
      </c>
      <c r="J54" s="89">
        <v>-0.3027777777777778</v>
      </c>
      <c r="K54" s="90">
        <v>-2</v>
      </c>
      <c r="L54" s="14"/>
      <c r="M54" s="14"/>
      <c r="N54" s="85">
        <v>7</v>
      </c>
      <c r="O54" s="86" t="s">
        <v>68</v>
      </c>
      <c r="P54" s="60">
        <v>1136</v>
      </c>
      <c r="Q54" s="65">
        <v>0.026243444914177468</v>
      </c>
      <c r="R54" s="60">
        <v>902</v>
      </c>
      <c r="S54" s="65">
        <v>0.022820422000708395</v>
      </c>
      <c r="T54" s="63">
        <v>0.25942350332594244</v>
      </c>
      <c r="U54" s="90">
        <v>4</v>
      </c>
    </row>
    <row r="55" spans="1:21" ht="15">
      <c r="A55" s="85">
        <v>8</v>
      </c>
      <c r="B55" s="86" t="s">
        <v>92</v>
      </c>
      <c r="C55" s="60">
        <v>211</v>
      </c>
      <c r="D55" s="65">
        <v>0.02187888842803816</v>
      </c>
      <c r="E55" s="60">
        <v>37</v>
      </c>
      <c r="F55" s="65">
        <v>0.008428246013667425</v>
      </c>
      <c r="G55" s="87">
        <v>4.702702702702703</v>
      </c>
      <c r="H55" s="88">
        <v>27</v>
      </c>
      <c r="I55" s="60">
        <v>144</v>
      </c>
      <c r="J55" s="89">
        <v>0.4652777777777777</v>
      </c>
      <c r="K55" s="90">
        <v>15</v>
      </c>
      <c r="L55" s="14"/>
      <c r="M55" s="14"/>
      <c r="N55" s="85">
        <v>8</v>
      </c>
      <c r="O55" s="86" t="s">
        <v>38</v>
      </c>
      <c r="P55" s="60">
        <v>1115</v>
      </c>
      <c r="Q55" s="65">
        <v>0.02575831080924989</v>
      </c>
      <c r="R55" s="60">
        <v>1181</v>
      </c>
      <c r="S55" s="65">
        <v>0.029879066943277844</v>
      </c>
      <c r="T55" s="63">
        <v>-0.05588484335309063</v>
      </c>
      <c r="U55" s="90">
        <v>-4</v>
      </c>
    </row>
    <row r="56" spans="1:21" ht="15">
      <c r="A56" s="85">
        <v>9</v>
      </c>
      <c r="B56" s="86" t="s">
        <v>71</v>
      </c>
      <c r="C56" s="60">
        <v>203</v>
      </c>
      <c r="D56" s="65">
        <v>0.021049357113231023</v>
      </c>
      <c r="E56" s="60">
        <v>61</v>
      </c>
      <c r="F56" s="65">
        <v>0.013895216400911162</v>
      </c>
      <c r="G56" s="87">
        <v>2.3278688524590163</v>
      </c>
      <c r="H56" s="88">
        <v>9</v>
      </c>
      <c r="I56" s="60">
        <v>237</v>
      </c>
      <c r="J56" s="89">
        <v>-0.14345991561181437</v>
      </c>
      <c r="K56" s="90">
        <v>5</v>
      </c>
      <c r="L56" s="14"/>
      <c r="M56" s="14"/>
      <c r="N56" s="85">
        <v>9</v>
      </c>
      <c r="O56" s="86" t="s">
        <v>92</v>
      </c>
      <c r="P56" s="60">
        <v>1070</v>
      </c>
      <c r="Q56" s="65">
        <v>0.024718737727262227</v>
      </c>
      <c r="R56" s="60">
        <v>371</v>
      </c>
      <c r="S56" s="65">
        <v>0.009386226787431059</v>
      </c>
      <c r="T56" s="63">
        <v>1.8840970350404311</v>
      </c>
      <c r="U56" s="90">
        <v>22</v>
      </c>
    </row>
    <row r="57" spans="1:21" ht="15">
      <c r="A57" s="97">
        <v>10</v>
      </c>
      <c r="B57" s="91" t="s">
        <v>80</v>
      </c>
      <c r="C57" s="68">
        <v>201</v>
      </c>
      <c r="D57" s="73">
        <v>0.02084197428452924</v>
      </c>
      <c r="E57" s="68">
        <v>94</v>
      </c>
      <c r="F57" s="73">
        <v>0.0214123006833713</v>
      </c>
      <c r="G57" s="92">
        <v>1.1382978723404253</v>
      </c>
      <c r="H57" s="93">
        <v>-3</v>
      </c>
      <c r="I57" s="68">
        <v>303</v>
      </c>
      <c r="J57" s="94">
        <v>-0.3366336633663366</v>
      </c>
      <c r="K57" s="95">
        <v>-3</v>
      </c>
      <c r="L57" s="14"/>
      <c r="M57" s="14"/>
      <c r="N57" s="97">
        <v>10</v>
      </c>
      <c r="O57" s="91" t="s">
        <v>80</v>
      </c>
      <c r="P57" s="68">
        <v>990</v>
      </c>
      <c r="Q57" s="73">
        <v>0.022870607803728602</v>
      </c>
      <c r="R57" s="68">
        <v>963</v>
      </c>
      <c r="S57" s="73">
        <v>0.024363709963062287</v>
      </c>
      <c r="T57" s="71">
        <v>0.028037383177569986</v>
      </c>
      <c r="U57" s="95">
        <v>0</v>
      </c>
    </row>
    <row r="58" spans="1:21" ht="15">
      <c r="A58" s="96">
        <v>11</v>
      </c>
      <c r="B58" s="80" t="s">
        <v>82</v>
      </c>
      <c r="C58" s="52">
        <v>179</v>
      </c>
      <c r="D58" s="57">
        <v>0.018560763168809623</v>
      </c>
      <c r="E58" s="52">
        <v>75</v>
      </c>
      <c r="F58" s="57">
        <v>0.017084282460136675</v>
      </c>
      <c r="G58" s="81">
        <v>1.3866666666666667</v>
      </c>
      <c r="H58" s="82">
        <v>3</v>
      </c>
      <c r="I58" s="52">
        <v>246</v>
      </c>
      <c r="J58" s="83">
        <v>-0.27235772357723576</v>
      </c>
      <c r="K58" s="84">
        <v>2</v>
      </c>
      <c r="L58" s="14"/>
      <c r="M58" s="14"/>
      <c r="N58" s="96">
        <v>11</v>
      </c>
      <c r="O58" s="80" t="s">
        <v>90</v>
      </c>
      <c r="P58" s="52">
        <v>918</v>
      </c>
      <c r="Q58" s="57">
        <v>0.02120729087254834</v>
      </c>
      <c r="R58" s="52">
        <v>261</v>
      </c>
      <c r="S58" s="57">
        <v>0.006603248494661742</v>
      </c>
      <c r="T58" s="55">
        <v>2.5172413793103448</v>
      </c>
      <c r="U58" s="84">
        <v>34</v>
      </c>
    </row>
    <row r="59" spans="1:21" ht="15">
      <c r="A59" s="85">
        <v>12</v>
      </c>
      <c r="B59" s="86" t="s">
        <v>68</v>
      </c>
      <c r="C59" s="60">
        <v>177</v>
      </c>
      <c r="D59" s="65">
        <v>0.01835338034010784</v>
      </c>
      <c r="E59" s="60">
        <v>84</v>
      </c>
      <c r="F59" s="65">
        <v>0.019134396355353075</v>
      </c>
      <c r="G59" s="87">
        <v>1.1071428571428572</v>
      </c>
      <c r="H59" s="88">
        <v>-2</v>
      </c>
      <c r="I59" s="60">
        <v>287</v>
      </c>
      <c r="J59" s="89">
        <v>-0.38327526132404177</v>
      </c>
      <c r="K59" s="90">
        <v>-3</v>
      </c>
      <c r="L59" s="14"/>
      <c r="M59" s="14"/>
      <c r="N59" s="85">
        <v>12</v>
      </c>
      <c r="O59" s="86" t="s">
        <v>69</v>
      </c>
      <c r="P59" s="60">
        <v>910</v>
      </c>
      <c r="Q59" s="65">
        <v>0.021022477880194977</v>
      </c>
      <c r="R59" s="60">
        <v>964</v>
      </c>
      <c r="S59" s="65">
        <v>0.024389009765723828</v>
      </c>
      <c r="T59" s="63">
        <v>-0.05601659751037347</v>
      </c>
      <c r="U59" s="90">
        <v>-3</v>
      </c>
    </row>
    <row r="60" spans="1:21" ht="15">
      <c r="A60" s="85">
        <v>13</v>
      </c>
      <c r="B60" s="86" t="s">
        <v>67</v>
      </c>
      <c r="C60" s="60">
        <v>158</v>
      </c>
      <c r="D60" s="65">
        <v>0.016383243467440897</v>
      </c>
      <c r="E60" s="60">
        <v>65</v>
      </c>
      <c r="F60" s="65">
        <v>0.014806378132118452</v>
      </c>
      <c r="G60" s="87">
        <v>1.4307692307692306</v>
      </c>
      <c r="H60" s="88">
        <v>4</v>
      </c>
      <c r="I60" s="60">
        <v>158</v>
      </c>
      <c r="J60" s="89">
        <v>0</v>
      </c>
      <c r="K60" s="90">
        <v>7</v>
      </c>
      <c r="L60" s="14"/>
      <c r="M60" s="14"/>
      <c r="N60" s="85">
        <v>13</v>
      </c>
      <c r="O60" s="86" t="s">
        <v>36</v>
      </c>
      <c r="P60" s="60">
        <v>866</v>
      </c>
      <c r="Q60" s="65">
        <v>0.020006006422251484</v>
      </c>
      <c r="R60" s="60">
        <v>1007</v>
      </c>
      <c r="S60" s="65">
        <v>0.025476901280170015</v>
      </c>
      <c r="T60" s="63">
        <v>-0.14001986097318764</v>
      </c>
      <c r="U60" s="90">
        <v>-5</v>
      </c>
    </row>
    <row r="61" spans="1:21" ht="15">
      <c r="A61" s="85"/>
      <c r="B61" s="86" t="s">
        <v>69</v>
      </c>
      <c r="C61" s="60">
        <v>158</v>
      </c>
      <c r="D61" s="65">
        <v>0.016383243467440897</v>
      </c>
      <c r="E61" s="60">
        <v>101</v>
      </c>
      <c r="F61" s="65">
        <v>0.023006833712984055</v>
      </c>
      <c r="G61" s="87">
        <v>0.5643564356435644</v>
      </c>
      <c r="H61" s="88">
        <v>-8</v>
      </c>
      <c r="I61" s="60">
        <v>170</v>
      </c>
      <c r="J61" s="89">
        <v>-0.07058823529411762</v>
      </c>
      <c r="K61" s="90">
        <v>4</v>
      </c>
      <c r="L61" s="14"/>
      <c r="M61" s="14"/>
      <c r="N61" s="85">
        <v>14</v>
      </c>
      <c r="O61" s="86" t="s">
        <v>71</v>
      </c>
      <c r="P61" s="60">
        <v>838</v>
      </c>
      <c r="Q61" s="65">
        <v>0.019359160949014714</v>
      </c>
      <c r="R61" s="60">
        <v>421</v>
      </c>
      <c r="S61" s="65">
        <v>0.01065121692050802</v>
      </c>
      <c r="T61" s="63">
        <v>0.9904988123515439</v>
      </c>
      <c r="U61" s="90">
        <v>11</v>
      </c>
    </row>
    <row r="62" spans="1:21" ht="15">
      <c r="A62" s="97">
        <v>15</v>
      </c>
      <c r="B62" s="91" t="s">
        <v>90</v>
      </c>
      <c r="C62" s="68">
        <v>153</v>
      </c>
      <c r="D62" s="73">
        <v>0.015864786395686437</v>
      </c>
      <c r="E62" s="68">
        <v>43</v>
      </c>
      <c r="F62" s="73">
        <v>0.00979498861047836</v>
      </c>
      <c r="G62" s="92">
        <v>2.558139534883721</v>
      </c>
      <c r="H62" s="93">
        <v>14</v>
      </c>
      <c r="I62" s="68">
        <v>248</v>
      </c>
      <c r="J62" s="94">
        <v>-0.38306451612903225</v>
      </c>
      <c r="K62" s="95">
        <v>-3</v>
      </c>
      <c r="L62" s="14"/>
      <c r="M62" s="14"/>
      <c r="N62" s="97">
        <v>15</v>
      </c>
      <c r="O62" s="91" t="s">
        <v>82</v>
      </c>
      <c r="P62" s="68">
        <v>806</v>
      </c>
      <c r="Q62" s="73">
        <v>0.018619908979601266</v>
      </c>
      <c r="R62" s="68">
        <v>729</v>
      </c>
      <c r="S62" s="73">
        <v>0.018443556140262107</v>
      </c>
      <c r="T62" s="71">
        <v>0.1056241426611797</v>
      </c>
      <c r="U62" s="95">
        <v>-1</v>
      </c>
    </row>
    <row r="63" spans="1:21" ht="15">
      <c r="A63" s="96">
        <v>16</v>
      </c>
      <c r="B63" s="80" t="s">
        <v>84</v>
      </c>
      <c r="C63" s="52">
        <v>145</v>
      </c>
      <c r="D63" s="57">
        <v>0.015035255080879302</v>
      </c>
      <c r="E63" s="52">
        <v>43</v>
      </c>
      <c r="F63" s="57">
        <v>0.00979498861047836</v>
      </c>
      <c r="G63" s="81">
        <v>2.372093023255814</v>
      </c>
      <c r="H63" s="82">
        <v>13</v>
      </c>
      <c r="I63" s="52">
        <v>152</v>
      </c>
      <c r="J63" s="83">
        <v>-0.046052631578947345</v>
      </c>
      <c r="K63" s="84">
        <v>6</v>
      </c>
      <c r="L63" s="14"/>
      <c r="M63" s="14"/>
      <c r="N63" s="96">
        <v>16</v>
      </c>
      <c r="O63" s="80" t="s">
        <v>93</v>
      </c>
      <c r="P63" s="52">
        <v>742</v>
      </c>
      <c r="Q63" s="57">
        <v>0.017141405040774365</v>
      </c>
      <c r="R63" s="52">
        <v>516</v>
      </c>
      <c r="S63" s="57">
        <v>0.013054698173354248</v>
      </c>
      <c r="T63" s="55">
        <v>0.4379844961240309</v>
      </c>
      <c r="U63" s="84">
        <v>4</v>
      </c>
    </row>
    <row r="64" spans="1:21" ht="15">
      <c r="A64" s="85">
        <v>17</v>
      </c>
      <c r="B64" s="86" t="s">
        <v>134</v>
      </c>
      <c r="C64" s="60">
        <v>138</v>
      </c>
      <c r="D64" s="65">
        <v>0.01430941518042306</v>
      </c>
      <c r="E64" s="60">
        <v>86</v>
      </c>
      <c r="F64" s="65">
        <v>0.01958997722095672</v>
      </c>
      <c r="G64" s="87">
        <v>0.6046511627906976</v>
      </c>
      <c r="H64" s="88">
        <v>-8</v>
      </c>
      <c r="I64" s="60">
        <v>104</v>
      </c>
      <c r="J64" s="89">
        <v>0.32692307692307687</v>
      </c>
      <c r="K64" s="90">
        <v>17</v>
      </c>
      <c r="L64" s="14"/>
      <c r="M64" s="14"/>
      <c r="N64" s="85">
        <v>17</v>
      </c>
      <c r="O64" s="86" t="s">
        <v>67</v>
      </c>
      <c r="P64" s="60">
        <v>671</v>
      </c>
      <c r="Q64" s="65">
        <v>0.015501189733638275</v>
      </c>
      <c r="R64" s="60">
        <v>867</v>
      </c>
      <c r="S64" s="65">
        <v>0.02193492890755452</v>
      </c>
      <c r="T64" s="63">
        <v>-0.2260668973471741</v>
      </c>
      <c r="U64" s="90">
        <v>-5</v>
      </c>
    </row>
    <row r="65" spans="1:21" ht="15">
      <c r="A65" s="85">
        <v>18</v>
      </c>
      <c r="B65" s="86" t="s">
        <v>36</v>
      </c>
      <c r="C65" s="60">
        <v>137</v>
      </c>
      <c r="D65" s="65">
        <v>0.01420572376607217</v>
      </c>
      <c r="E65" s="60">
        <v>60</v>
      </c>
      <c r="F65" s="65">
        <v>0.01366742596810934</v>
      </c>
      <c r="G65" s="87">
        <v>1.2833333333333332</v>
      </c>
      <c r="H65" s="88">
        <v>1</v>
      </c>
      <c r="I65" s="60">
        <v>265</v>
      </c>
      <c r="J65" s="89">
        <v>-0.4830188679245283</v>
      </c>
      <c r="K65" s="90">
        <v>-7</v>
      </c>
      <c r="L65" s="14"/>
      <c r="M65" s="14"/>
      <c r="N65" s="85">
        <v>18</v>
      </c>
      <c r="O65" s="86" t="s">
        <v>100</v>
      </c>
      <c r="P65" s="60">
        <v>641</v>
      </c>
      <c r="Q65" s="65">
        <v>0.014808141012313166</v>
      </c>
      <c r="R65" s="60">
        <v>598</v>
      </c>
      <c r="S65" s="65">
        <v>0.015129281991600466</v>
      </c>
      <c r="T65" s="63">
        <v>0.07190635451505023</v>
      </c>
      <c r="U65" s="90">
        <v>-1</v>
      </c>
    </row>
    <row r="66" spans="1:21" ht="15">
      <c r="A66" s="85">
        <v>19</v>
      </c>
      <c r="B66" s="86" t="s">
        <v>93</v>
      </c>
      <c r="C66" s="60">
        <v>129</v>
      </c>
      <c r="D66" s="65">
        <v>0.013376192451265036</v>
      </c>
      <c r="E66" s="60">
        <v>58</v>
      </c>
      <c r="F66" s="65">
        <v>0.013211845102505695</v>
      </c>
      <c r="G66" s="87">
        <v>1.2241379310344827</v>
      </c>
      <c r="H66" s="88">
        <v>1</v>
      </c>
      <c r="I66" s="60">
        <v>274</v>
      </c>
      <c r="J66" s="89">
        <v>-0.5291970802919708</v>
      </c>
      <c r="K66" s="90">
        <v>-9</v>
      </c>
      <c r="N66" s="85">
        <v>19</v>
      </c>
      <c r="O66" s="86" t="s">
        <v>134</v>
      </c>
      <c r="P66" s="60">
        <v>558</v>
      </c>
      <c r="Q66" s="65">
        <v>0.01289070621664703</v>
      </c>
      <c r="R66" s="60">
        <v>665</v>
      </c>
      <c r="S66" s="65">
        <v>0.016824368769923593</v>
      </c>
      <c r="T66" s="63">
        <v>-0.16090225563909777</v>
      </c>
      <c r="U66" s="90">
        <v>-3</v>
      </c>
    </row>
    <row r="67" spans="1:21" ht="15">
      <c r="A67" s="97">
        <v>20</v>
      </c>
      <c r="B67" s="91" t="s">
        <v>135</v>
      </c>
      <c r="C67" s="68">
        <v>122</v>
      </c>
      <c r="D67" s="73">
        <v>0.012650352550808793</v>
      </c>
      <c r="E67" s="68">
        <v>56</v>
      </c>
      <c r="F67" s="73">
        <v>0.01275626423690205</v>
      </c>
      <c r="G67" s="92">
        <v>1.1785714285714284</v>
      </c>
      <c r="H67" s="93">
        <v>1</v>
      </c>
      <c r="I67" s="68">
        <v>154</v>
      </c>
      <c r="J67" s="94">
        <v>-0.20779220779220775</v>
      </c>
      <c r="K67" s="95">
        <v>1</v>
      </c>
      <c r="N67" s="97">
        <v>20</v>
      </c>
      <c r="O67" s="91" t="s">
        <v>101</v>
      </c>
      <c r="P67" s="68">
        <v>554</v>
      </c>
      <c r="Q67" s="73">
        <v>0.01279829972047035</v>
      </c>
      <c r="R67" s="68">
        <v>176</v>
      </c>
      <c r="S67" s="73">
        <v>0.004452765268430906</v>
      </c>
      <c r="T67" s="71">
        <v>2.147727272727273</v>
      </c>
      <c r="U67" s="95">
        <v>36</v>
      </c>
    </row>
    <row r="68" spans="1:21" ht="15">
      <c r="A68" s="163" t="s">
        <v>47</v>
      </c>
      <c r="B68" s="164"/>
      <c r="C68" s="3">
        <f>SUM(C48:C67)</f>
        <v>5114</v>
      </c>
      <c r="D68" s="6">
        <f>C68/C70</f>
        <v>0.5302778929904604</v>
      </c>
      <c r="E68" s="3">
        <f>SUM(E48:E67)</f>
        <v>1953</v>
      </c>
      <c r="F68" s="6">
        <f>E68/E70</f>
        <v>0.444874715261959</v>
      </c>
      <c r="G68" s="17">
        <f>C68/E68-1</f>
        <v>1.6185355862775217</v>
      </c>
      <c r="H68" s="17"/>
      <c r="I68" s="3">
        <f>SUM(I48:I67)</f>
        <v>6602</v>
      </c>
      <c r="J68" s="18">
        <f>C68/I68-1</f>
        <v>-0.22538624659194184</v>
      </c>
      <c r="K68" s="19"/>
      <c r="N68" s="163" t="s">
        <v>47</v>
      </c>
      <c r="O68" s="164"/>
      <c r="P68" s="3">
        <f>SUM(P48:P67)</f>
        <v>23678</v>
      </c>
      <c r="Q68" s="6">
        <f>P68/P70</f>
        <v>0.5470002541178645</v>
      </c>
      <c r="R68" s="3">
        <f>SUM(R48:R67)</f>
        <v>18436</v>
      </c>
      <c r="S68" s="6">
        <f>R68/R70</f>
        <v>0.46642716186813743</v>
      </c>
      <c r="T68" s="17">
        <f>P68/R68-1</f>
        <v>0.284334996745498</v>
      </c>
      <c r="U68" s="106"/>
    </row>
    <row r="69" spans="1:21" ht="15">
      <c r="A69" s="163" t="s">
        <v>12</v>
      </c>
      <c r="B69" s="164"/>
      <c r="C69" s="26">
        <f>C70-SUM(C48:C67)</f>
        <v>4530</v>
      </c>
      <c r="D69" s="6">
        <f>C69/C70</f>
        <v>0.4697221070095396</v>
      </c>
      <c r="E69" s="26">
        <f>E70-SUM(E48:E67)</f>
        <v>2437</v>
      </c>
      <c r="F69" s="6">
        <f>E69/E70</f>
        <v>0.555125284738041</v>
      </c>
      <c r="G69" s="17">
        <f>C69/E69-1</f>
        <v>0.8588428395568322</v>
      </c>
      <c r="H69" s="17"/>
      <c r="I69" s="26">
        <f>I70-SUM(I48:I67)</f>
        <v>5828</v>
      </c>
      <c r="J69" s="18">
        <f>C69/I69-1</f>
        <v>-0.2227179135209334</v>
      </c>
      <c r="K69" s="19"/>
      <c r="N69" s="163" t="s">
        <v>12</v>
      </c>
      <c r="O69" s="164"/>
      <c r="P69" s="3">
        <f>P70-SUM(P48:P67)</f>
        <v>19609</v>
      </c>
      <c r="Q69" s="6">
        <f>P69/P70</f>
        <v>0.45299974588213554</v>
      </c>
      <c r="R69" s="3">
        <f>R70-SUM(R48:R67)</f>
        <v>21090</v>
      </c>
      <c r="S69" s="6">
        <f>R69/R70</f>
        <v>0.5335728381318626</v>
      </c>
      <c r="T69" s="17">
        <f>P69/R69-1</f>
        <v>-0.07022285443338072</v>
      </c>
      <c r="U69" s="107"/>
    </row>
    <row r="70" spans="1:21" ht="15">
      <c r="A70" s="165" t="s">
        <v>35</v>
      </c>
      <c r="B70" s="166"/>
      <c r="C70" s="24">
        <v>9644</v>
      </c>
      <c r="D70" s="98">
        <v>1</v>
      </c>
      <c r="E70" s="24">
        <v>4390</v>
      </c>
      <c r="F70" s="98">
        <v>1</v>
      </c>
      <c r="G70" s="20">
        <v>1.1968109339407746</v>
      </c>
      <c r="H70" s="20"/>
      <c r="I70" s="24">
        <v>12430</v>
      </c>
      <c r="J70" s="44">
        <v>-0.2241351568785197</v>
      </c>
      <c r="K70" s="99"/>
      <c r="L70" s="14"/>
      <c r="N70" s="165" t="s">
        <v>35</v>
      </c>
      <c r="O70" s="166"/>
      <c r="P70" s="24">
        <v>43287</v>
      </c>
      <c r="Q70" s="98">
        <v>1</v>
      </c>
      <c r="R70" s="24">
        <v>39526</v>
      </c>
      <c r="S70" s="98">
        <v>1</v>
      </c>
      <c r="T70" s="108">
        <v>0.09515255781004917</v>
      </c>
      <c r="U70" s="99"/>
    </row>
    <row r="71" spans="1:14" ht="15">
      <c r="A71" t="s">
        <v>114</v>
      </c>
      <c r="N71" t="s">
        <v>114</v>
      </c>
    </row>
    <row r="72" spans="1:14" ht="15" customHeight="1">
      <c r="A72" s="9" t="s">
        <v>113</v>
      </c>
      <c r="N72" s="9" t="s">
        <v>113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8"/>
      <c r="K1" s="49"/>
      <c r="O1" s="48"/>
      <c r="U1" s="49">
        <v>44321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7" t="s">
        <v>104</v>
      </c>
      <c r="O2" s="177"/>
      <c r="P2" s="177"/>
      <c r="Q2" s="177"/>
      <c r="R2" s="177"/>
      <c r="S2" s="177"/>
      <c r="T2" s="177"/>
      <c r="U2" s="177"/>
    </row>
    <row r="3" spans="1:21" ht="14.25" customHeight="1">
      <c r="A3" s="145" t="s">
        <v>136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"/>
      <c r="M3" s="21"/>
      <c r="N3" s="177"/>
      <c r="O3" s="177"/>
      <c r="P3" s="177"/>
      <c r="Q3" s="177"/>
      <c r="R3" s="177"/>
      <c r="S3" s="177"/>
      <c r="T3" s="177"/>
      <c r="U3" s="177"/>
    </row>
    <row r="4" spans="1:21" ht="14.25" customHeight="1">
      <c r="A4" s="162" t="s">
        <v>137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4"/>
      <c r="M4" s="21"/>
      <c r="N4" s="162" t="s">
        <v>105</v>
      </c>
      <c r="O4" s="162"/>
      <c r="P4" s="162"/>
      <c r="Q4" s="162"/>
      <c r="R4" s="162"/>
      <c r="S4" s="162"/>
      <c r="T4" s="162"/>
      <c r="U4" s="162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6"/>
      <c r="K5" s="77" t="s">
        <v>4</v>
      </c>
      <c r="L5" s="14"/>
      <c r="M5" s="14"/>
      <c r="N5" s="15"/>
      <c r="O5" s="15"/>
      <c r="P5" s="15"/>
      <c r="Q5" s="15"/>
      <c r="R5" s="15"/>
      <c r="S5" s="15"/>
      <c r="T5" s="76"/>
      <c r="U5" s="77" t="s">
        <v>4</v>
      </c>
    </row>
    <row r="6" spans="1:21" ht="14.25" customHeight="1">
      <c r="A6" s="147" t="s">
        <v>0</v>
      </c>
      <c r="B6" s="147" t="s">
        <v>1</v>
      </c>
      <c r="C6" s="126" t="s">
        <v>122</v>
      </c>
      <c r="D6" s="127"/>
      <c r="E6" s="127"/>
      <c r="F6" s="127"/>
      <c r="G6" s="127"/>
      <c r="H6" s="128"/>
      <c r="I6" s="126" t="s">
        <v>115</v>
      </c>
      <c r="J6" s="127"/>
      <c r="K6" s="128"/>
      <c r="L6" s="14"/>
      <c r="M6" s="14"/>
      <c r="N6" s="147" t="s">
        <v>0</v>
      </c>
      <c r="O6" s="147" t="s">
        <v>1</v>
      </c>
      <c r="P6" s="126" t="s">
        <v>123</v>
      </c>
      <c r="Q6" s="127"/>
      <c r="R6" s="127"/>
      <c r="S6" s="127"/>
      <c r="T6" s="127"/>
      <c r="U6" s="128"/>
    </row>
    <row r="7" spans="1:21" ht="14.25" customHeight="1">
      <c r="A7" s="148"/>
      <c r="B7" s="148"/>
      <c r="C7" s="172" t="s">
        <v>124</v>
      </c>
      <c r="D7" s="173"/>
      <c r="E7" s="173"/>
      <c r="F7" s="173"/>
      <c r="G7" s="173"/>
      <c r="H7" s="174"/>
      <c r="I7" s="123" t="s">
        <v>116</v>
      </c>
      <c r="J7" s="124"/>
      <c r="K7" s="125"/>
      <c r="L7" s="14"/>
      <c r="M7" s="14"/>
      <c r="N7" s="148"/>
      <c r="O7" s="148"/>
      <c r="P7" s="123" t="s">
        <v>125</v>
      </c>
      <c r="Q7" s="124"/>
      <c r="R7" s="124"/>
      <c r="S7" s="124"/>
      <c r="T7" s="124"/>
      <c r="U7" s="125"/>
    </row>
    <row r="8" spans="1:21" ht="14.25" customHeight="1">
      <c r="A8" s="148"/>
      <c r="B8" s="148"/>
      <c r="C8" s="135">
        <v>2021</v>
      </c>
      <c r="D8" s="136"/>
      <c r="E8" s="139">
        <v>2020</v>
      </c>
      <c r="F8" s="136"/>
      <c r="G8" s="156" t="s">
        <v>5</v>
      </c>
      <c r="H8" s="129" t="s">
        <v>54</v>
      </c>
      <c r="I8" s="167">
        <v>2021</v>
      </c>
      <c r="J8" s="130" t="s">
        <v>126</v>
      </c>
      <c r="K8" s="129" t="s">
        <v>128</v>
      </c>
      <c r="L8" s="14"/>
      <c r="M8" s="14"/>
      <c r="N8" s="148"/>
      <c r="O8" s="148"/>
      <c r="P8" s="160">
        <v>2021</v>
      </c>
      <c r="Q8" s="175"/>
      <c r="R8" s="176">
        <v>2020</v>
      </c>
      <c r="S8" s="175"/>
      <c r="T8" s="157" t="s">
        <v>5</v>
      </c>
      <c r="U8" s="170" t="s">
        <v>86</v>
      </c>
    </row>
    <row r="9" spans="1:21" ht="14.25" customHeight="1">
      <c r="A9" s="141" t="s">
        <v>6</v>
      </c>
      <c r="B9" s="141" t="s">
        <v>7</v>
      </c>
      <c r="C9" s="137"/>
      <c r="D9" s="138"/>
      <c r="E9" s="140"/>
      <c r="F9" s="138"/>
      <c r="G9" s="157"/>
      <c r="H9" s="130"/>
      <c r="I9" s="167"/>
      <c r="J9" s="130"/>
      <c r="K9" s="130"/>
      <c r="L9" s="14"/>
      <c r="M9" s="14"/>
      <c r="N9" s="141" t="s">
        <v>6</v>
      </c>
      <c r="O9" s="141" t="s">
        <v>7</v>
      </c>
      <c r="P9" s="137"/>
      <c r="Q9" s="138"/>
      <c r="R9" s="140"/>
      <c r="S9" s="138"/>
      <c r="T9" s="157"/>
      <c r="U9" s="171"/>
    </row>
    <row r="10" spans="1:21" ht="14.25" customHeight="1">
      <c r="A10" s="141"/>
      <c r="B10" s="141"/>
      <c r="C10" s="114" t="s">
        <v>8</v>
      </c>
      <c r="D10" s="78" t="s">
        <v>2</v>
      </c>
      <c r="E10" s="114" t="s">
        <v>8</v>
      </c>
      <c r="F10" s="78" t="s">
        <v>2</v>
      </c>
      <c r="G10" s="143" t="s">
        <v>9</v>
      </c>
      <c r="H10" s="143" t="s">
        <v>55</v>
      </c>
      <c r="I10" s="79" t="s">
        <v>8</v>
      </c>
      <c r="J10" s="131" t="s">
        <v>127</v>
      </c>
      <c r="K10" s="131" t="s">
        <v>129</v>
      </c>
      <c r="L10" s="14"/>
      <c r="M10" s="14"/>
      <c r="N10" s="141"/>
      <c r="O10" s="141"/>
      <c r="P10" s="114" t="s">
        <v>8</v>
      </c>
      <c r="Q10" s="78" t="s">
        <v>2</v>
      </c>
      <c r="R10" s="114" t="s">
        <v>8</v>
      </c>
      <c r="S10" s="78" t="s">
        <v>2</v>
      </c>
      <c r="T10" s="143" t="s">
        <v>9</v>
      </c>
      <c r="U10" s="168" t="s">
        <v>87</v>
      </c>
    </row>
    <row r="11" spans="1:21" ht="14.25" customHeight="1">
      <c r="A11" s="142"/>
      <c r="B11" s="142"/>
      <c r="C11" s="117" t="s">
        <v>10</v>
      </c>
      <c r="D11" s="41" t="s">
        <v>11</v>
      </c>
      <c r="E11" s="117" t="s">
        <v>10</v>
      </c>
      <c r="F11" s="41" t="s">
        <v>11</v>
      </c>
      <c r="G11" s="144"/>
      <c r="H11" s="144"/>
      <c r="I11" s="117" t="s">
        <v>10</v>
      </c>
      <c r="J11" s="132"/>
      <c r="K11" s="132"/>
      <c r="L11" s="14"/>
      <c r="M11" s="14"/>
      <c r="N11" s="142"/>
      <c r="O11" s="142"/>
      <c r="P11" s="117" t="s">
        <v>10</v>
      </c>
      <c r="Q11" s="41" t="s">
        <v>11</v>
      </c>
      <c r="R11" s="117" t="s">
        <v>10</v>
      </c>
      <c r="S11" s="41" t="s">
        <v>11</v>
      </c>
      <c r="T11" s="151"/>
      <c r="U11" s="169"/>
    </row>
    <row r="12" spans="1:21" ht="14.25" customHeight="1">
      <c r="A12" s="50">
        <v>1</v>
      </c>
      <c r="B12" s="80" t="s">
        <v>20</v>
      </c>
      <c r="C12" s="52">
        <v>5086</v>
      </c>
      <c r="D12" s="54">
        <v>0.1667267661039174</v>
      </c>
      <c r="E12" s="52">
        <v>1506</v>
      </c>
      <c r="F12" s="54">
        <v>0.13881463729375978</v>
      </c>
      <c r="G12" s="100">
        <v>2.3771580345285526</v>
      </c>
      <c r="H12" s="82">
        <v>1</v>
      </c>
      <c r="I12" s="52">
        <v>5339</v>
      </c>
      <c r="J12" s="53">
        <v>-0.047387151151901064</v>
      </c>
      <c r="K12" s="84">
        <v>0</v>
      </c>
      <c r="L12" s="14"/>
      <c r="M12" s="14"/>
      <c r="N12" s="50">
        <v>1</v>
      </c>
      <c r="O12" s="80" t="s">
        <v>20</v>
      </c>
      <c r="P12" s="52">
        <v>18101</v>
      </c>
      <c r="Q12" s="54">
        <v>0.15777454304566493</v>
      </c>
      <c r="R12" s="52">
        <v>11120</v>
      </c>
      <c r="S12" s="54">
        <v>0.13341491799541685</v>
      </c>
      <c r="T12" s="109">
        <v>0.6277877697841727</v>
      </c>
      <c r="U12" s="84">
        <v>1</v>
      </c>
    </row>
    <row r="13" spans="1:21" ht="14.25" customHeight="1">
      <c r="A13" s="85">
        <v>2</v>
      </c>
      <c r="B13" s="86" t="s">
        <v>18</v>
      </c>
      <c r="C13" s="60">
        <v>3849</v>
      </c>
      <c r="D13" s="62">
        <v>0.12617603671529257</v>
      </c>
      <c r="E13" s="60">
        <v>1517</v>
      </c>
      <c r="F13" s="62">
        <v>0.13982855562724675</v>
      </c>
      <c r="G13" s="101">
        <v>1.5372445616348056</v>
      </c>
      <c r="H13" s="88">
        <v>-1</v>
      </c>
      <c r="I13" s="60">
        <v>4735</v>
      </c>
      <c r="J13" s="61">
        <v>-0.18711721224920808</v>
      </c>
      <c r="K13" s="90">
        <v>0</v>
      </c>
      <c r="L13" s="14"/>
      <c r="M13" s="14"/>
      <c r="N13" s="85">
        <v>2</v>
      </c>
      <c r="O13" s="86" t="s">
        <v>18</v>
      </c>
      <c r="P13" s="60">
        <v>15119</v>
      </c>
      <c r="Q13" s="62">
        <v>0.13178240518796797</v>
      </c>
      <c r="R13" s="60">
        <v>12189</v>
      </c>
      <c r="S13" s="62">
        <v>0.14624050678472447</v>
      </c>
      <c r="T13" s="110">
        <v>0.24038067109689054</v>
      </c>
      <c r="U13" s="90">
        <v>-1</v>
      </c>
    </row>
    <row r="14" spans="1:21" ht="14.25" customHeight="1">
      <c r="A14" s="58">
        <v>3</v>
      </c>
      <c r="B14" s="86" t="s">
        <v>19</v>
      </c>
      <c r="C14" s="60">
        <v>2902</v>
      </c>
      <c r="D14" s="62">
        <v>0.09513194558269136</v>
      </c>
      <c r="E14" s="60">
        <v>863</v>
      </c>
      <c r="F14" s="62">
        <v>0.07954650198174947</v>
      </c>
      <c r="G14" s="101">
        <v>2.362688296639629</v>
      </c>
      <c r="H14" s="88">
        <v>1</v>
      </c>
      <c r="I14" s="60">
        <v>2915</v>
      </c>
      <c r="J14" s="61">
        <v>-0.004459691252144071</v>
      </c>
      <c r="K14" s="90">
        <v>0</v>
      </c>
      <c r="L14" s="14"/>
      <c r="M14" s="14"/>
      <c r="N14" s="58">
        <v>3</v>
      </c>
      <c r="O14" s="86" t="s">
        <v>19</v>
      </c>
      <c r="P14" s="60">
        <v>10166</v>
      </c>
      <c r="Q14" s="62">
        <v>0.088610353273423</v>
      </c>
      <c r="R14" s="60">
        <v>8216</v>
      </c>
      <c r="S14" s="62">
        <v>0.09857346818798066</v>
      </c>
      <c r="T14" s="110">
        <v>0.23734177215189867</v>
      </c>
      <c r="U14" s="90">
        <v>0</v>
      </c>
    </row>
    <row r="15" spans="1:21" ht="14.25" customHeight="1">
      <c r="A15" s="58">
        <v>4</v>
      </c>
      <c r="B15" s="86" t="s">
        <v>17</v>
      </c>
      <c r="C15" s="60">
        <v>1977</v>
      </c>
      <c r="D15" s="62">
        <v>0.06480904769709883</v>
      </c>
      <c r="E15" s="60">
        <v>885</v>
      </c>
      <c r="F15" s="62">
        <v>0.08157433864872339</v>
      </c>
      <c r="G15" s="101">
        <v>1.2338983050847459</v>
      </c>
      <c r="H15" s="88">
        <v>-1</v>
      </c>
      <c r="I15" s="60">
        <v>2211</v>
      </c>
      <c r="J15" s="61">
        <v>-0.10583446404341923</v>
      </c>
      <c r="K15" s="90">
        <v>0</v>
      </c>
      <c r="L15" s="14"/>
      <c r="M15" s="14"/>
      <c r="N15" s="58">
        <v>4</v>
      </c>
      <c r="O15" s="86" t="s">
        <v>17</v>
      </c>
      <c r="P15" s="60">
        <v>7660</v>
      </c>
      <c r="Q15" s="62">
        <v>0.06676719516765887</v>
      </c>
      <c r="R15" s="60">
        <v>4792</v>
      </c>
      <c r="S15" s="62">
        <v>0.05749319128003935</v>
      </c>
      <c r="T15" s="110">
        <v>0.5984974958263773</v>
      </c>
      <c r="U15" s="90">
        <v>1</v>
      </c>
    </row>
    <row r="16" spans="1:21" ht="14.25" customHeight="1">
      <c r="A16" s="66">
        <v>5</v>
      </c>
      <c r="B16" s="91" t="s">
        <v>32</v>
      </c>
      <c r="C16" s="68">
        <v>1689</v>
      </c>
      <c r="D16" s="70">
        <v>0.05536797246353057</v>
      </c>
      <c r="E16" s="68">
        <v>686</v>
      </c>
      <c r="F16" s="70">
        <v>0.06323163425200479</v>
      </c>
      <c r="G16" s="102">
        <v>1.4620991253644315</v>
      </c>
      <c r="H16" s="93">
        <v>0</v>
      </c>
      <c r="I16" s="68">
        <v>2002</v>
      </c>
      <c r="J16" s="69">
        <v>-0.15634365634365632</v>
      </c>
      <c r="K16" s="95">
        <v>0</v>
      </c>
      <c r="L16" s="14"/>
      <c r="M16" s="14"/>
      <c r="N16" s="66">
        <v>5</v>
      </c>
      <c r="O16" s="91" t="s">
        <v>32</v>
      </c>
      <c r="P16" s="68">
        <v>6515</v>
      </c>
      <c r="Q16" s="70">
        <v>0.05678698126857671</v>
      </c>
      <c r="R16" s="68">
        <v>4945</v>
      </c>
      <c r="S16" s="70">
        <v>0.05932884617691874</v>
      </c>
      <c r="T16" s="111">
        <v>0.31749241658240646</v>
      </c>
      <c r="U16" s="95">
        <v>-1</v>
      </c>
    </row>
    <row r="17" spans="1:21" ht="14.25" customHeight="1">
      <c r="A17" s="50">
        <v>6</v>
      </c>
      <c r="B17" s="80" t="s">
        <v>22</v>
      </c>
      <c r="C17" s="52">
        <v>1461</v>
      </c>
      <c r="D17" s="54">
        <v>0.04789378790362236</v>
      </c>
      <c r="E17" s="52">
        <v>549</v>
      </c>
      <c r="F17" s="54">
        <v>0.050603742280394506</v>
      </c>
      <c r="G17" s="100">
        <v>1.6612021857923498</v>
      </c>
      <c r="H17" s="82">
        <v>2</v>
      </c>
      <c r="I17" s="52">
        <v>1607</v>
      </c>
      <c r="J17" s="53">
        <v>-0.0908525202240199</v>
      </c>
      <c r="K17" s="84">
        <v>1</v>
      </c>
      <c r="L17" s="14"/>
      <c r="M17" s="14"/>
      <c r="N17" s="50">
        <v>6</v>
      </c>
      <c r="O17" s="80" t="s">
        <v>33</v>
      </c>
      <c r="P17" s="52">
        <v>5911</v>
      </c>
      <c r="Q17" s="54">
        <v>0.05152230948251066</v>
      </c>
      <c r="R17" s="52">
        <v>3734</v>
      </c>
      <c r="S17" s="54">
        <v>0.044799577679396275</v>
      </c>
      <c r="T17" s="109">
        <v>0.5830208891269417</v>
      </c>
      <c r="U17" s="84">
        <v>2</v>
      </c>
    </row>
    <row r="18" spans="1:21" ht="14.25" customHeight="1">
      <c r="A18" s="58">
        <v>7</v>
      </c>
      <c r="B18" s="86" t="s">
        <v>23</v>
      </c>
      <c r="C18" s="60">
        <v>1420</v>
      </c>
      <c r="D18" s="62">
        <v>0.046549745943287986</v>
      </c>
      <c r="E18" s="60">
        <v>586</v>
      </c>
      <c r="F18" s="62">
        <v>0.05401419485666882</v>
      </c>
      <c r="G18" s="101">
        <v>1.42320819112628</v>
      </c>
      <c r="H18" s="88">
        <v>-1</v>
      </c>
      <c r="I18" s="60">
        <v>1449</v>
      </c>
      <c r="J18" s="61">
        <v>-0.0200138026224983</v>
      </c>
      <c r="K18" s="90">
        <v>2</v>
      </c>
      <c r="L18" s="14"/>
      <c r="M18" s="14"/>
      <c r="N18" s="58">
        <v>7</v>
      </c>
      <c r="O18" s="86" t="s">
        <v>22</v>
      </c>
      <c r="P18" s="60">
        <v>5819</v>
      </c>
      <c r="Q18" s="62">
        <v>0.05072040583297742</v>
      </c>
      <c r="R18" s="60">
        <v>3755</v>
      </c>
      <c r="S18" s="62">
        <v>0.04505153031230129</v>
      </c>
      <c r="T18" s="110">
        <v>0.5496671105193076</v>
      </c>
      <c r="U18" s="90">
        <v>0</v>
      </c>
    </row>
    <row r="19" spans="1:21" ht="14.25" customHeight="1">
      <c r="A19" s="58">
        <v>8</v>
      </c>
      <c r="B19" s="86" t="s">
        <v>33</v>
      </c>
      <c r="C19" s="60">
        <v>1416</v>
      </c>
      <c r="D19" s="62">
        <v>0.04641861989837732</v>
      </c>
      <c r="E19" s="60">
        <v>439</v>
      </c>
      <c r="F19" s="62">
        <v>0.040464558945524934</v>
      </c>
      <c r="G19" s="101">
        <v>2.225512528473804</v>
      </c>
      <c r="H19" s="88">
        <v>3</v>
      </c>
      <c r="I19" s="60">
        <v>1919</v>
      </c>
      <c r="J19" s="61">
        <v>-0.26211568525273576</v>
      </c>
      <c r="K19" s="90">
        <v>-2</v>
      </c>
      <c r="L19" s="14"/>
      <c r="M19" s="14"/>
      <c r="N19" s="58">
        <v>8</v>
      </c>
      <c r="O19" s="86" t="s">
        <v>23</v>
      </c>
      <c r="P19" s="60">
        <v>4891</v>
      </c>
      <c r="Q19" s="62">
        <v>0.042631638585511694</v>
      </c>
      <c r="R19" s="60">
        <v>3991</v>
      </c>
      <c r="S19" s="62">
        <v>0.04788299799637668</v>
      </c>
      <c r="T19" s="110">
        <v>0.22550739163117006</v>
      </c>
      <c r="U19" s="90">
        <v>-2</v>
      </c>
    </row>
    <row r="20" spans="1:21" ht="14.25" customHeight="1">
      <c r="A20" s="58">
        <v>9</v>
      </c>
      <c r="B20" s="86" t="s">
        <v>24</v>
      </c>
      <c r="C20" s="60">
        <v>1288</v>
      </c>
      <c r="D20" s="62">
        <v>0.04222258646123586</v>
      </c>
      <c r="E20" s="60">
        <v>234</v>
      </c>
      <c r="F20" s="62">
        <v>0.021568808185086184</v>
      </c>
      <c r="G20" s="101">
        <v>4.504273504273504</v>
      </c>
      <c r="H20" s="88">
        <v>5</v>
      </c>
      <c r="I20" s="60">
        <v>1222</v>
      </c>
      <c r="J20" s="61">
        <v>0.054009819967266726</v>
      </c>
      <c r="K20" s="90">
        <v>3</v>
      </c>
      <c r="L20" s="14"/>
      <c r="M20" s="14"/>
      <c r="N20" s="58">
        <v>9</v>
      </c>
      <c r="O20" s="86" t="s">
        <v>21</v>
      </c>
      <c r="P20" s="60">
        <v>4573</v>
      </c>
      <c r="Q20" s="62">
        <v>0.039859841188212015</v>
      </c>
      <c r="R20" s="60">
        <v>2826</v>
      </c>
      <c r="S20" s="62">
        <v>0.03390562574236044</v>
      </c>
      <c r="T20" s="110">
        <v>0.6181882519462136</v>
      </c>
      <c r="U20" s="90">
        <v>3</v>
      </c>
    </row>
    <row r="21" spans="1:21" ht="14.25" customHeight="1">
      <c r="A21" s="66">
        <v>10</v>
      </c>
      <c r="B21" s="91" t="s">
        <v>21</v>
      </c>
      <c r="C21" s="68">
        <v>1096</v>
      </c>
      <c r="D21" s="70">
        <v>0.03592853630552369</v>
      </c>
      <c r="E21" s="68">
        <v>527</v>
      </c>
      <c r="F21" s="70">
        <v>0.048575905613420595</v>
      </c>
      <c r="G21" s="102">
        <v>1.079696394686907</v>
      </c>
      <c r="H21" s="93">
        <v>-1</v>
      </c>
      <c r="I21" s="68">
        <v>1445</v>
      </c>
      <c r="J21" s="69">
        <v>-0.241522491349481</v>
      </c>
      <c r="K21" s="95">
        <v>0</v>
      </c>
      <c r="L21" s="14"/>
      <c r="M21" s="14"/>
      <c r="N21" s="66">
        <v>10</v>
      </c>
      <c r="O21" s="91" t="s">
        <v>34</v>
      </c>
      <c r="P21" s="68">
        <v>4181</v>
      </c>
      <c r="Q21" s="70">
        <v>0.036443034333679084</v>
      </c>
      <c r="R21" s="68">
        <v>3343</v>
      </c>
      <c r="S21" s="70">
        <v>0.040108459609593396</v>
      </c>
      <c r="T21" s="111">
        <v>0.250673048160335</v>
      </c>
      <c r="U21" s="95">
        <v>0</v>
      </c>
    </row>
    <row r="22" spans="1:21" ht="14.25" customHeight="1">
      <c r="A22" s="50">
        <v>11</v>
      </c>
      <c r="B22" s="80" t="s">
        <v>28</v>
      </c>
      <c r="C22" s="52">
        <v>1009</v>
      </c>
      <c r="D22" s="54">
        <v>0.0330765448287166</v>
      </c>
      <c r="E22" s="52">
        <v>281</v>
      </c>
      <c r="F22" s="54">
        <v>0.02590100470089409</v>
      </c>
      <c r="G22" s="100">
        <v>2.590747330960854</v>
      </c>
      <c r="H22" s="82">
        <v>2</v>
      </c>
      <c r="I22" s="52">
        <v>1195</v>
      </c>
      <c r="J22" s="53">
        <v>-0.15564853556485359</v>
      </c>
      <c r="K22" s="84">
        <v>2</v>
      </c>
      <c r="L22" s="14"/>
      <c r="M22" s="14"/>
      <c r="N22" s="50">
        <v>11</v>
      </c>
      <c r="O22" s="80" t="s">
        <v>24</v>
      </c>
      <c r="P22" s="52">
        <v>4123</v>
      </c>
      <c r="Q22" s="54">
        <v>0.03593748638071247</v>
      </c>
      <c r="R22" s="52">
        <v>2417</v>
      </c>
      <c r="S22" s="54">
        <v>0.02899854827292469</v>
      </c>
      <c r="T22" s="109">
        <v>0.7058336781133636</v>
      </c>
      <c r="U22" s="84">
        <v>2</v>
      </c>
    </row>
    <row r="23" spans="1:21" ht="14.25" customHeight="1">
      <c r="A23" s="58">
        <v>12</v>
      </c>
      <c r="B23" s="86" t="s">
        <v>34</v>
      </c>
      <c r="C23" s="60">
        <v>933</v>
      </c>
      <c r="D23" s="62">
        <v>0.030585149975413867</v>
      </c>
      <c r="E23" s="60">
        <v>576</v>
      </c>
      <c r="F23" s="62">
        <v>0.05309245091713522</v>
      </c>
      <c r="G23" s="101">
        <v>0.6197916666666667</v>
      </c>
      <c r="H23" s="88">
        <v>-5</v>
      </c>
      <c r="I23" s="60">
        <v>1523</v>
      </c>
      <c r="J23" s="61">
        <v>-0.3873933026920552</v>
      </c>
      <c r="K23" s="90">
        <v>-4</v>
      </c>
      <c r="L23" s="14"/>
      <c r="M23" s="14"/>
      <c r="N23" s="58">
        <v>12</v>
      </c>
      <c r="O23" s="86" t="s">
        <v>28</v>
      </c>
      <c r="P23" s="60">
        <v>3688</v>
      </c>
      <c r="Q23" s="62">
        <v>0.03214587673346292</v>
      </c>
      <c r="R23" s="60">
        <v>2407</v>
      </c>
      <c r="S23" s="62">
        <v>0.028878570828684207</v>
      </c>
      <c r="T23" s="110">
        <v>0.5321977565434151</v>
      </c>
      <c r="U23" s="90">
        <v>2</v>
      </c>
    </row>
    <row r="24" spans="1:21" ht="14.25" customHeight="1">
      <c r="A24" s="58">
        <v>13</v>
      </c>
      <c r="B24" s="86" t="s">
        <v>30</v>
      </c>
      <c r="C24" s="60">
        <v>874</v>
      </c>
      <c r="D24" s="62">
        <v>0.02865104081298148</v>
      </c>
      <c r="E24" s="60">
        <v>456</v>
      </c>
      <c r="F24" s="62">
        <v>0.04203152364273205</v>
      </c>
      <c r="G24" s="101">
        <v>0.9166666666666667</v>
      </c>
      <c r="H24" s="88">
        <v>-3</v>
      </c>
      <c r="I24" s="60">
        <v>972</v>
      </c>
      <c r="J24" s="61">
        <v>-0.10082304526748975</v>
      </c>
      <c r="K24" s="90">
        <v>1</v>
      </c>
      <c r="L24" s="14"/>
      <c r="M24" s="14"/>
      <c r="N24" s="58">
        <v>13</v>
      </c>
      <c r="O24" s="86" t="s">
        <v>25</v>
      </c>
      <c r="P24" s="60">
        <v>3390</v>
      </c>
      <c r="Q24" s="62">
        <v>0.029548406216496553</v>
      </c>
      <c r="R24" s="60">
        <v>3488</v>
      </c>
      <c r="S24" s="62">
        <v>0.0418481325510804</v>
      </c>
      <c r="T24" s="110">
        <v>-0.028096330275229398</v>
      </c>
      <c r="U24" s="90">
        <v>-4</v>
      </c>
    </row>
    <row r="25" spans="1:21" ht="14.25" customHeight="1">
      <c r="A25" s="58">
        <v>14</v>
      </c>
      <c r="B25" s="86" t="s">
        <v>29</v>
      </c>
      <c r="C25" s="60">
        <v>710</v>
      </c>
      <c r="D25" s="62">
        <v>0.023274872971643993</v>
      </c>
      <c r="E25" s="60">
        <v>172</v>
      </c>
      <c r="F25" s="62">
        <v>0.01585399575997788</v>
      </c>
      <c r="G25" s="101">
        <v>3.1279069767441863</v>
      </c>
      <c r="H25" s="88">
        <v>3</v>
      </c>
      <c r="I25" s="60">
        <v>798</v>
      </c>
      <c r="J25" s="61">
        <v>-0.11027568922305764</v>
      </c>
      <c r="K25" s="90">
        <v>2</v>
      </c>
      <c r="L25" s="14"/>
      <c r="M25" s="14"/>
      <c r="N25" s="58">
        <v>14</v>
      </c>
      <c r="O25" s="86" t="s">
        <v>30</v>
      </c>
      <c r="P25" s="60">
        <v>3279</v>
      </c>
      <c r="Q25" s="62">
        <v>0.028580892030646666</v>
      </c>
      <c r="R25" s="60">
        <v>2987</v>
      </c>
      <c r="S25" s="62">
        <v>0.035837262594632206</v>
      </c>
      <c r="T25" s="110">
        <v>0.09775694676933377</v>
      </c>
      <c r="U25" s="90">
        <v>-3</v>
      </c>
    </row>
    <row r="26" spans="1:21" ht="14.25" customHeight="1">
      <c r="A26" s="66">
        <v>15</v>
      </c>
      <c r="B26" s="91" t="s">
        <v>25</v>
      </c>
      <c r="C26" s="68">
        <v>673</v>
      </c>
      <c r="D26" s="70">
        <v>0.022061957056220292</v>
      </c>
      <c r="E26" s="68">
        <v>389</v>
      </c>
      <c r="F26" s="70">
        <v>0.035855839247856944</v>
      </c>
      <c r="G26" s="102">
        <v>0.7300771208226222</v>
      </c>
      <c r="H26" s="93">
        <v>-3</v>
      </c>
      <c r="I26" s="68">
        <v>1307</v>
      </c>
      <c r="J26" s="69">
        <v>-0.4850803366488141</v>
      </c>
      <c r="K26" s="95">
        <v>-4</v>
      </c>
      <c r="L26" s="14"/>
      <c r="M26" s="14"/>
      <c r="N26" s="66">
        <v>15</v>
      </c>
      <c r="O26" s="91" t="s">
        <v>29</v>
      </c>
      <c r="P26" s="68">
        <v>2357</v>
      </c>
      <c r="Q26" s="70">
        <v>0.020544422847280936</v>
      </c>
      <c r="R26" s="68">
        <v>1902</v>
      </c>
      <c r="S26" s="70">
        <v>0.022819709894539828</v>
      </c>
      <c r="T26" s="111">
        <v>0.23922187171398535</v>
      </c>
      <c r="U26" s="95">
        <v>0</v>
      </c>
    </row>
    <row r="27" spans="1:21" ht="14.25" customHeight="1">
      <c r="A27" s="50">
        <v>16</v>
      </c>
      <c r="B27" s="80" t="s">
        <v>49</v>
      </c>
      <c r="C27" s="52">
        <v>665</v>
      </c>
      <c r="D27" s="54">
        <v>0.02179970496639895</v>
      </c>
      <c r="E27" s="52">
        <v>174</v>
      </c>
      <c r="F27" s="54">
        <v>0.0160383445478846</v>
      </c>
      <c r="G27" s="100">
        <v>2.82183908045977</v>
      </c>
      <c r="H27" s="82">
        <v>0</v>
      </c>
      <c r="I27" s="52">
        <v>546</v>
      </c>
      <c r="J27" s="53">
        <v>0.21794871794871784</v>
      </c>
      <c r="K27" s="84">
        <v>1</v>
      </c>
      <c r="L27" s="14"/>
      <c r="M27" s="14"/>
      <c r="N27" s="50">
        <v>16</v>
      </c>
      <c r="O27" s="80" t="s">
        <v>26</v>
      </c>
      <c r="P27" s="52">
        <v>2304</v>
      </c>
      <c r="Q27" s="54">
        <v>0.020082456614397656</v>
      </c>
      <c r="R27" s="52">
        <v>1678</v>
      </c>
      <c r="S27" s="54">
        <v>0.02013221514355301</v>
      </c>
      <c r="T27" s="109">
        <v>0.37306317044100124</v>
      </c>
      <c r="U27" s="84">
        <v>1</v>
      </c>
    </row>
    <row r="28" spans="1:21" ht="14.25" customHeight="1">
      <c r="A28" s="58">
        <v>17</v>
      </c>
      <c r="B28" s="86" t="s">
        <v>26</v>
      </c>
      <c r="C28" s="60">
        <v>488</v>
      </c>
      <c r="D28" s="62">
        <v>0.015997377479101786</v>
      </c>
      <c r="E28" s="60">
        <v>178</v>
      </c>
      <c r="F28" s="62">
        <v>0.016407042123698038</v>
      </c>
      <c r="G28" s="101">
        <v>1.7415730337078652</v>
      </c>
      <c r="H28" s="88">
        <v>-2</v>
      </c>
      <c r="I28" s="60">
        <v>896</v>
      </c>
      <c r="J28" s="61">
        <v>-0.4553571428571429</v>
      </c>
      <c r="K28" s="90">
        <v>-2</v>
      </c>
      <c r="L28" s="14"/>
      <c r="M28" s="14"/>
      <c r="N28" s="58">
        <v>17</v>
      </c>
      <c r="O28" s="86" t="s">
        <v>49</v>
      </c>
      <c r="P28" s="60">
        <v>2089</v>
      </c>
      <c r="Q28" s="62">
        <v>0.018208442650814543</v>
      </c>
      <c r="R28" s="60">
        <v>1857</v>
      </c>
      <c r="S28" s="62">
        <v>0.022279811395457653</v>
      </c>
      <c r="T28" s="110">
        <v>0.12493268712977912</v>
      </c>
      <c r="U28" s="90">
        <v>-1</v>
      </c>
    </row>
    <row r="29" spans="1:21" ht="14.25" customHeight="1">
      <c r="A29" s="58">
        <v>18</v>
      </c>
      <c r="B29" s="86" t="s">
        <v>44</v>
      </c>
      <c r="C29" s="60">
        <v>431</v>
      </c>
      <c r="D29" s="62">
        <v>0.014128831339124733</v>
      </c>
      <c r="E29" s="60">
        <v>66</v>
      </c>
      <c r="F29" s="62">
        <v>0.006083510000921744</v>
      </c>
      <c r="G29" s="101">
        <v>5.53030303030303</v>
      </c>
      <c r="H29" s="88">
        <v>2</v>
      </c>
      <c r="I29" s="60">
        <v>315</v>
      </c>
      <c r="J29" s="61">
        <v>0.3682539682539683</v>
      </c>
      <c r="K29" s="90">
        <v>3</v>
      </c>
      <c r="L29" s="14"/>
      <c r="M29" s="14"/>
      <c r="N29" s="58">
        <v>18</v>
      </c>
      <c r="O29" s="86" t="s">
        <v>81</v>
      </c>
      <c r="P29" s="60">
        <v>1623</v>
      </c>
      <c r="Q29" s="62">
        <v>0.014146626339048349</v>
      </c>
      <c r="R29" s="60">
        <v>998</v>
      </c>
      <c r="S29" s="62">
        <v>0.011973748935200182</v>
      </c>
      <c r="T29" s="110">
        <v>0.62625250501002</v>
      </c>
      <c r="U29" s="90">
        <v>1</v>
      </c>
    </row>
    <row r="30" spans="1:21" ht="14.25" customHeight="1">
      <c r="A30" s="58">
        <v>19</v>
      </c>
      <c r="B30" s="86" t="s">
        <v>27</v>
      </c>
      <c r="C30" s="60">
        <v>405</v>
      </c>
      <c r="D30" s="62">
        <v>0.013276512047205376</v>
      </c>
      <c r="E30" s="60">
        <v>92</v>
      </c>
      <c r="F30" s="62">
        <v>0.008480044243709097</v>
      </c>
      <c r="G30" s="101">
        <v>3.4021739130434785</v>
      </c>
      <c r="H30" s="88">
        <v>0</v>
      </c>
      <c r="I30" s="60">
        <v>340</v>
      </c>
      <c r="J30" s="61">
        <v>0.19117647058823528</v>
      </c>
      <c r="K30" s="90">
        <v>1</v>
      </c>
      <c r="N30" s="58">
        <v>19</v>
      </c>
      <c r="O30" s="86" t="s">
        <v>31</v>
      </c>
      <c r="P30" s="60">
        <v>1543</v>
      </c>
      <c r="Q30" s="62">
        <v>0.013449318817715097</v>
      </c>
      <c r="R30" s="60">
        <v>476</v>
      </c>
      <c r="S30" s="62">
        <v>0.005710926345846981</v>
      </c>
      <c r="T30" s="110">
        <v>2.241596638655462</v>
      </c>
      <c r="U30" s="90">
        <v>7</v>
      </c>
    </row>
    <row r="31" spans="1:21" ht="14.25" customHeight="1">
      <c r="A31" s="66">
        <v>20</v>
      </c>
      <c r="B31" s="91" t="s">
        <v>31</v>
      </c>
      <c r="C31" s="68">
        <v>396</v>
      </c>
      <c r="D31" s="70">
        <v>0.012981478446156368</v>
      </c>
      <c r="E31" s="68">
        <v>66</v>
      </c>
      <c r="F31" s="70">
        <v>0.006083510000921744</v>
      </c>
      <c r="G31" s="102">
        <v>5</v>
      </c>
      <c r="H31" s="93">
        <v>0</v>
      </c>
      <c r="I31" s="68">
        <v>464</v>
      </c>
      <c r="J31" s="69">
        <v>-0.14655172413793105</v>
      </c>
      <c r="K31" s="95">
        <v>-2</v>
      </c>
      <c r="N31" s="66">
        <v>20</v>
      </c>
      <c r="O31" s="91" t="s">
        <v>44</v>
      </c>
      <c r="P31" s="68">
        <v>1252</v>
      </c>
      <c r="Q31" s="70">
        <v>0.010912862708865394</v>
      </c>
      <c r="R31" s="68">
        <v>731</v>
      </c>
      <c r="S31" s="70">
        <v>0.008770351173979292</v>
      </c>
      <c r="T31" s="111">
        <v>0.7127222982216141</v>
      </c>
      <c r="U31" s="95">
        <v>1</v>
      </c>
    </row>
    <row r="32" spans="1:21" ht="14.25" customHeight="1">
      <c r="A32" s="163" t="s">
        <v>47</v>
      </c>
      <c r="B32" s="164"/>
      <c r="C32" s="26">
        <f>SUM(C12:C31)</f>
        <v>28768</v>
      </c>
      <c r="D32" s="6">
        <f>C32/C34</f>
        <v>0.9430585149975413</v>
      </c>
      <c r="E32" s="26">
        <f>SUM(E12:E31)</f>
        <v>10242</v>
      </c>
      <c r="F32" s="6">
        <f>E32/E34</f>
        <v>0.9440501428703106</v>
      </c>
      <c r="G32" s="17">
        <f>C32/E32-1</f>
        <v>1.8088264010935364</v>
      </c>
      <c r="H32" s="17"/>
      <c r="I32" s="26">
        <f>SUM(I12:I31)</f>
        <v>33200</v>
      </c>
      <c r="J32" s="18">
        <f>C32/I32-1</f>
        <v>-0.13349397590361445</v>
      </c>
      <c r="K32" s="19"/>
      <c r="N32" s="163" t="s">
        <v>47</v>
      </c>
      <c r="O32" s="164"/>
      <c r="P32" s="3">
        <f>SUM(P12:P31)</f>
        <v>108584</v>
      </c>
      <c r="Q32" s="6">
        <f>P32/P34</f>
        <v>0.946455498705623</v>
      </c>
      <c r="R32" s="3">
        <f>SUM(R12:R31)</f>
        <v>77852</v>
      </c>
      <c r="S32" s="6">
        <f>R32/R34</f>
        <v>0.9340483989010067</v>
      </c>
      <c r="T32" s="17">
        <f>P32/R32-1</f>
        <v>0.39474901094384207</v>
      </c>
      <c r="U32" s="106"/>
    </row>
    <row r="33" spans="1:21" ht="14.25" customHeight="1">
      <c r="A33" s="163" t="s">
        <v>12</v>
      </c>
      <c r="B33" s="164"/>
      <c r="C33" s="26">
        <f>C34-SUM(C12:C31)</f>
        <v>1737</v>
      </c>
      <c r="D33" s="6">
        <f>C33/C34</f>
        <v>0.05694148500245862</v>
      </c>
      <c r="E33" s="26">
        <f>E34-SUM(E12:E31)</f>
        <v>607</v>
      </c>
      <c r="F33" s="6">
        <f>E33/E34</f>
        <v>0.05594985712968937</v>
      </c>
      <c r="G33" s="17">
        <f>C33/E33-1</f>
        <v>1.8616144975288305</v>
      </c>
      <c r="H33" s="17"/>
      <c r="I33" s="26">
        <f>I34-SUM(I12:I31)</f>
        <v>2219</v>
      </c>
      <c r="J33" s="18">
        <f>C33/I33-1</f>
        <v>-0.21721496169445698</v>
      </c>
      <c r="K33" s="19"/>
      <c r="N33" s="163" t="s">
        <v>12</v>
      </c>
      <c r="O33" s="164"/>
      <c r="P33" s="3">
        <f>P34-SUM(P12:P31)</f>
        <v>6143</v>
      </c>
      <c r="Q33" s="6">
        <f>P33/P34</f>
        <v>0.053544501294377086</v>
      </c>
      <c r="R33" s="3">
        <f>R34-SUM(R12:R31)</f>
        <v>5497</v>
      </c>
      <c r="S33" s="6">
        <f>R33/R34</f>
        <v>0.0659516010989934</v>
      </c>
      <c r="T33" s="17">
        <f>P33/R33-1</f>
        <v>0.1175186465344733</v>
      </c>
      <c r="U33" s="107"/>
    </row>
    <row r="34" spans="1:21" ht="14.25" customHeight="1">
      <c r="A34" s="165" t="s">
        <v>35</v>
      </c>
      <c r="B34" s="166"/>
      <c r="C34" s="24">
        <v>30505</v>
      </c>
      <c r="D34" s="98">
        <v>1</v>
      </c>
      <c r="E34" s="24">
        <v>10849</v>
      </c>
      <c r="F34" s="98">
        <v>0.9955756290902387</v>
      </c>
      <c r="G34" s="20">
        <v>1.8117798875472393</v>
      </c>
      <c r="H34" s="20"/>
      <c r="I34" s="24">
        <v>35419</v>
      </c>
      <c r="J34" s="44">
        <v>-0.13873909483610491</v>
      </c>
      <c r="K34" s="99"/>
      <c r="N34" s="165" t="s">
        <v>35</v>
      </c>
      <c r="O34" s="166"/>
      <c r="P34" s="24">
        <v>114727</v>
      </c>
      <c r="Q34" s="98">
        <v>1</v>
      </c>
      <c r="R34" s="24">
        <v>83349</v>
      </c>
      <c r="S34" s="98">
        <v>1</v>
      </c>
      <c r="T34" s="108">
        <v>0.37646522453778686</v>
      </c>
      <c r="U34" s="99"/>
    </row>
    <row r="35" spans="1:14" ht="14.25" customHeight="1">
      <c r="A35" t="s">
        <v>114</v>
      </c>
      <c r="C35" s="16"/>
      <c r="D35" s="16"/>
      <c r="E35" s="16"/>
      <c r="F35" s="16"/>
      <c r="G35" s="16"/>
      <c r="H35" s="16"/>
      <c r="I35" s="16"/>
      <c r="J35" s="16"/>
      <c r="N35" t="s">
        <v>114</v>
      </c>
    </row>
    <row r="36" spans="1:14" ht="15">
      <c r="A36" s="9" t="s">
        <v>113</v>
      </c>
      <c r="N36" s="9" t="s">
        <v>113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7" t="s">
        <v>106</v>
      </c>
      <c r="O39" s="177"/>
      <c r="P39" s="177"/>
      <c r="Q39" s="177"/>
      <c r="R39" s="177"/>
      <c r="S39" s="177"/>
      <c r="T39" s="177"/>
      <c r="U39" s="177"/>
    </row>
    <row r="40" spans="1:21" ht="15" customHeight="1">
      <c r="A40" s="145" t="s">
        <v>138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"/>
      <c r="M40" s="21"/>
      <c r="N40" s="177"/>
      <c r="O40" s="177"/>
      <c r="P40" s="177"/>
      <c r="Q40" s="177"/>
      <c r="R40" s="177"/>
      <c r="S40" s="177"/>
      <c r="T40" s="177"/>
      <c r="U40" s="177"/>
    </row>
    <row r="41" spans="1:21" ht="15">
      <c r="A41" s="162" t="s">
        <v>139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4"/>
      <c r="M41" s="21"/>
      <c r="N41" s="162" t="s">
        <v>107</v>
      </c>
      <c r="O41" s="162"/>
      <c r="P41" s="162"/>
      <c r="Q41" s="162"/>
      <c r="R41" s="162"/>
      <c r="S41" s="162"/>
      <c r="T41" s="162"/>
      <c r="U41" s="162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6"/>
      <c r="K42" s="77" t="s">
        <v>4</v>
      </c>
      <c r="L42" s="14"/>
      <c r="M42" s="14"/>
      <c r="N42" s="15"/>
      <c r="O42" s="15"/>
      <c r="P42" s="15"/>
      <c r="Q42" s="15"/>
      <c r="R42" s="15"/>
      <c r="S42" s="15"/>
      <c r="T42" s="76"/>
      <c r="U42" s="77" t="s">
        <v>4</v>
      </c>
    </row>
    <row r="43" spans="1:21" ht="15" customHeight="1">
      <c r="A43" s="147" t="s">
        <v>0</v>
      </c>
      <c r="B43" s="147" t="s">
        <v>46</v>
      </c>
      <c r="C43" s="126" t="s">
        <v>122</v>
      </c>
      <c r="D43" s="127"/>
      <c r="E43" s="127"/>
      <c r="F43" s="127"/>
      <c r="G43" s="127"/>
      <c r="H43" s="128"/>
      <c r="I43" s="126" t="s">
        <v>115</v>
      </c>
      <c r="J43" s="127"/>
      <c r="K43" s="128"/>
      <c r="L43" s="14"/>
      <c r="M43" s="14"/>
      <c r="N43" s="147" t="s">
        <v>0</v>
      </c>
      <c r="O43" s="147" t="s">
        <v>46</v>
      </c>
      <c r="P43" s="126" t="s">
        <v>123</v>
      </c>
      <c r="Q43" s="127"/>
      <c r="R43" s="127"/>
      <c r="S43" s="127"/>
      <c r="T43" s="127"/>
      <c r="U43" s="128"/>
    </row>
    <row r="44" spans="1:21" ht="15" customHeight="1">
      <c r="A44" s="148"/>
      <c r="B44" s="148"/>
      <c r="C44" s="172" t="s">
        <v>124</v>
      </c>
      <c r="D44" s="173"/>
      <c r="E44" s="173"/>
      <c r="F44" s="173"/>
      <c r="G44" s="173"/>
      <c r="H44" s="174"/>
      <c r="I44" s="123" t="s">
        <v>116</v>
      </c>
      <c r="J44" s="124"/>
      <c r="K44" s="125"/>
      <c r="L44" s="14"/>
      <c r="M44" s="14"/>
      <c r="N44" s="148"/>
      <c r="O44" s="148"/>
      <c r="P44" s="123" t="s">
        <v>125</v>
      </c>
      <c r="Q44" s="124"/>
      <c r="R44" s="124"/>
      <c r="S44" s="124"/>
      <c r="T44" s="124"/>
      <c r="U44" s="125"/>
    </row>
    <row r="45" spans="1:21" ht="15" customHeight="1">
      <c r="A45" s="148"/>
      <c r="B45" s="148"/>
      <c r="C45" s="135">
        <v>2021</v>
      </c>
      <c r="D45" s="136"/>
      <c r="E45" s="139">
        <v>2020</v>
      </c>
      <c r="F45" s="136"/>
      <c r="G45" s="156" t="s">
        <v>5</v>
      </c>
      <c r="H45" s="129" t="s">
        <v>54</v>
      </c>
      <c r="I45" s="167">
        <v>2021</v>
      </c>
      <c r="J45" s="130" t="s">
        <v>126</v>
      </c>
      <c r="K45" s="129" t="s">
        <v>128</v>
      </c>
      <c r="L45" s="14"/>
      <c r="M45" s="14"/>
      <c r="N45" s="148"/>
      <c r="O45" s="148"/>
      <c r="P45" s="135">
        <v>2021</v>
      </c>
      <c r="Q45" s="136"/>
      <c r="R45" s="135">
        <v>2020</v>
      </c>
      <c r="S45" s="136"/>
      <c r="T45" s="156" t="s">
        <v>5</v>
      </c>
      <c r="U45" s="170" t="s">
        <v>86</v>
      </c>
    </row>
    <row r="46" spans="1:21" ht="15" customHeight="1">
      <c r="A46" s="141" t="s">
        <v>6</v>
      </c>
      <c r="B46" s="141" t="s">
        <v>46</v>
      </c>
      <c r="C46" s="137"/>
      <c r="D46" s="138"/>
      <c r="E46" s="140"/>
      <c r="F46" s="138"/>
      <c r="G46" s="157"/>
      <c r="H46" s="130"/>
      <c r="I46" s="167"/>
      <c r="J46" s="130"/>
      <c r="K46" s="130"/>
      <c r="L46" s="14"/>
      <c r="M46" s="14"/>
      <c r="N46" s="141" t="s">
        <v>6</v>
      </c>
      <c r="O46" s="141" t="s">
        <v>46</v>
      </c>
      <c r="P46" s="137"/>
      <c r="Q46" s="138"/>
      <c r="R46" s="137"/>
      <c r="S46" s="138"/>
      <c r="T46" s="157"/>
      <c r="U46" s="171"/>
    </row>
    <row r="47" spans="1:21" ht="15" customHeight="1">
      <c r="A47" s="141"/>
      <c r="B47" s="141"/>
      <c r="C47" s="114" t="s">
        <v>8</v>
      </c>
      <c r="D47" s="78" t="s">
        <v>2</v>
      </c>
      <c r="E47" s="114" t="s">
        <v>8</v>
      </c>
      <c r="F47" s="78" t="s">
        <v>2</v>
      </c>
      <c r="G47" s="143" t="s">
        <v>9</v>
      </c>
      <c r="H47" s="143" t="s">
        <v>55</v>
      </c>
      <c r="I47" s="79" t="s">
        <v>8</v>
      </c>
      <c r="J47" s="131" t="s">
        <v>127</v>
      </c>
      <c r="K47" s="131" t="s">
        <v>129</v>
      </c>
      <c r="L47" s="14"/>
      <c r="M47" s="14"/>
      <c r="N47" s="141"/>
      <c r="O47" s="141"/>
      <c r="P47" s="114" t="s">
        <v>8</v>
      </c>
      <c r="Q47" s="78" t="s">
        <v>2</v>
      </c>
      <c r="R47" s="114" t="s">
        <v>8</v>
      </c>
      <c r="S47" s="78" t="s">
        <v>2</v>
      </c>
      <c r="T47" s="143" t="s">
        <v>9</v>
      </c>
      <c r="U47" s="168" t="s">
        <v>87</v>
      </c>
    </row>
    <row r="48" spans="1:21" ht="15" customHeight="1">
      <c r="A48" s="142"/>
      <c r="B48" s="142"/>
      <c r="C48" s="117" t="s">
        <v>10</v>
      </c>
      <c r="D48" s="41" t="s">
        <v>11</v>
      </c>
      <c r="E48" s="117" t="s">
        <v>10</v>
      </c>
      <c r="F48" s="41" t="s">
        <v>11</v>
      </c>
      <c r="G48" s="144"/>
      <c r="H48" s="144"/>
      <c r="I48" s="117" t="s">
        <v>10</v>
      </c>
      <c r="J48" s="132"/>
      <c r="K48" s="132"/>
      <c r="L48" s="14"/>
      <c r="M48" s="14"/>
      <c r="N48" s="142"/>
      <c r="O48" s="142"/>
      <c r="P48" s="117" t="s">
        <v>10</v>
      </c>
      <c r="Q48" s="41" t="s">
        <v>11</v>
      </c>
      <c r="R48" s="117" t="s">
        <v>10</v>
      </c>
      <c r="S48" s="41" t="s">
        <v>11</v>
      </c>
      <c r="T48" s="151"/>
      <c r="U48" s="169"/>
    </row>
    <row r="49" spans="1:21" ht="15">
      <c r="A49" s="50">
        <v>1</v>
      </c>
      <c r="B49" s="80" t="s">
        <v>57</v>
      </c>
      <c r="C49" s="52">
        <v>1851</v>
      </c>
      <c r="D49" s="57">
        <v>0.06067857728241272</v>
      </c>
      <c r="E49" s="52">
        <v>589</v>
      </c>
      <c r="F49" s="57">
        <v>0.0542907180385289</v>
      </c>
      <c r="G49" s="81">
        <v>2.1426146010186757</v>
      </c>
      <c r="H49" s="82">
        <v>0</v>
      </c>
      <c r="I49" s="52">
        <v>2065</v>
      </c>
      <c r="J49" s="83">
        <v>-0.10363196125907992</v>
      </c>
      <c r="K49" s="84">
        <v>0</v>
      </c>
      <c r="L49" s="14"/>
      <c r="M49" s="14"/>
      <c r="N49" s="50">
        <v>1</v>
      </c>
      <c r="O49" s="80" t="s">
        <v>57</v>
      </c>
      <c r="P49" s="52">
        <v>6637</v>
      </c>
      <c r="Q49" s="57">
        <v>0.05785037523860992</v>
      </c>
      <c r="R49" s="52">
        <v>4315</v>
      </c>
      <c r="S49" s="57">
        <v>0.05177026718976832</v>
      </c>
      <c r="T49" s="55">
        <v>0.5381228273464658</v>
      </c>
      <c r="U49" s="84">
        <v>0</v>
      </c>
    </row>
    <row r="50" spans="1:21" ht="15">
      <c r="A50" s="85">
        <v>2</v>
      </c>
      <c r="B50" s="86" t="s">
        <v>36</v>
      </c>
      <c r="C50" s="60">
        <v>1293</v>
      </c>
      <c r="D50" s="65">
        <v>0.0423864940173742</v>
      </c>
      <c r="E50" s="60">
        <v>536</v>
      </c>
      <c r="F50" s="65">
        <v>0.04940547515900083</v>
      </c>
      <c r="G50" s="87">
        <v>1.4123134328358211</v>
      </c>
      <c r="H50" s="88">
        <v>0</v>
      </c>
      <c r="I50" s="60">
        <v>1548</v>
      </c>
      <c r="J50" s="89">
        <v>-0.1647286821705426</v>
      </c>
      <c r="K50" s="90">
        <v>0</v>
      </c>
      <c r="L50" s="14"/>
      <c r="M50" s="14"/>
      <c r="N50" s="85">
        <v>2</v>
      </c>
      <c r="O50" s="86" t="s">
        <v>36</v>
      </c>
      <c r="P50" s="60">
        <v>5103</v>
      </c>
      <c r="Q50" s="65">
        <v>0.04447950351704481</v>
      </c>
      <c r="R50" s="60">
        <v>4140</v>
      </c>
      <c r="S50" s="65">
        <v>0.049670661915559876</v>
      </c>
      <c r="T50" s="63">
        <v>0.232608695652174</v>
      </c>
      <c r="U50" s="90">
        <v>0</v>
      </c>
    </row>
    <row r="51" spans="1:21" ht="15">
      <c r="A51" s="85">
        <v>3</v>
      </c>
      <c r="B51" s="86" t="s">
        <v>42</v>
      </c>
      <c r="C51" s="60">
        <v>895</v>
      </c>
      <c r="D51" s="65">
        <v>0.0293394525487625</v>
      </c>
      <c r="E51" s="60">
        <v>139</v>
      </c>
      <c r="F51" s="65">
        <v>0.012812240759517006</v>
      </c>
      <c r="G51" s="87">
        <v>5.438848920863309</v>
      </c>
      <c r="H51" s="88">
        <v>15</v>
      </c>
      <c r="I51" s="60">
        <v>995</v>
      </c>
      <c r="J51" s="89">
        <v>-0.10050251256281406</v>
      </c>
      <c r="K51" s="90">
        <v>0</v>
      </c>
      <c r="L51" s="14"/>
      <c r="M51" s="14"/>
      <c r="N51" s="85">
        <v>3</v>
      </c>
      <c r="O51" s="86" t="s">
        <v>42</v>
      </c>
      <c r="P51" s="60">
        <v>3305</v>
      </c>
      <c r="Q51" s="65">
        <v>0.028807516975079973</v>
      </c>
      <c r="R51" s="60">
        <v>1972</v>
      </c>
      <c r="S51" s="65">
        <v>0.023659552004223205</v>
      </c>
      <c r="T51" s="63">
        <v>0.6759634888438133</v>
      </c>
      <c r="U51" s="90">
        <v>1</v>
      </c>
    </row>
    <row r="52" spans="1:21" ht="15">
      <c r="A52" s="85">
        <v>4</v>
      </c>
      <c r="B52" s="86" t="s">
        <v>38</v>
      </c>
      <c r="C52" s="60">
        <v>787</v>
      </c>
      <c r="D52" s="65">
        <v>0.0257990493361744</v>
      </c>
      <c r="E52" s="60">
        <v>392</v>
      </c>
      <c r="F52" s="65">
        <v>0.03613236242971703</v>
      </c>
      <c r="G52" s="87">
        <v>1.0076530612244898</v>
      </c>
      <c r="H52" s="88">
        <v>-1</v>
      </c>
      <c r="I52" s="60">
        <v>910</v>
      </c>
      <c r="J52" s="89">
        <v>-0.13516483516483513</v>
      </c>
      <c r="K52" s="90">
        <v>0</v>
      </c>
      <c r="L52" s="14"/>
      <c r="M52" s="14"/>
      <c r="N52" s="85">
        <v>4</v>
      </c>
      <c r="O52" s="86" t="s">
        <v>38</v>
      </c>
      <c r="P52" s="60">
        <v>2754</v>
      </c>
      <c r="Q52" s="65">
        <v>0.0240048114218972</v>
      </c>
      <c r="R52" s="60">
        <v>2732</v>
      </c>
      <c r="S52" s="65">
        <v>0.032777837766499895</v>
      </c>
      <c r="T52" s="63">
        <v>0.008052708638360162</v>
      </c>
      <c r="U52" s="90">
        <v>-1</v>
      </c>
    </row>
    <row r="53" spans="1:21" ht="15">
      <c r="A53" s="85">
        <v>5</v>
      </c>
      <c r="B53" s="91" t="s">
        <v>78</v>
      </c>
      <c r="C53" s="68">
        <v>761</v>
      </c>
      <c r="D53" s="73">
        <v>0.02494673004425504</v>
      </c>
      <c r="E53" s="68">
        <v>262</v>
      </c>
      <c r="F53" s="73">
        <v>0.024149691215780256</v>
      </c>
      <c r="G53" s="92">
        <v>1.9045801526717558</v>
      </c>
      <c r="H53" s="93">
        <v>-1</v>
      </c>
      <c r="I53" s="68">
        <v>567</v>
      </c>
      <c r="J53" s="94">
        <v>0.3421516754850089</v>
      </c>
      <c r="K53" s="95">
        <v>6</v>
      </c>
      <c r="L53" s="14"/>
      <c r="M53" s="14"/>
      <c r="N53" s="85">
        <v>5</v>
      </c>
      <c r="O53" s="91" t="s">
        <v>78</v>
      </c>
      <c r="P53" s="68">
        <v>2391</v>
      </c>
      <c r="Q53" s="73">
        <v>0.02084077854384757</v>
      </c>
      <c r="R53" s="68">
        <v>1637</v>
      </c>
      <c r="S53" s="73">
        <v>0.019640307622167032</v>
      </c>
      <c r="T53" s="71">
        <v>0.46059865607819184</v>
      </c>
      <c r="U53" s="95">
        <v>3</v>
      </c>
    </row>
    <row r="54" spans="1:21" ht="15">
      <c r="A54" s="96">
        <v>6</v>
      </c>
      <c r="B54" s="80" t="s">
        <v>68</v>
      </c>
      <c r="C54" s="52">
        <v>599</v>
      </c>
      <c r="D54" s="57">
        <v>0.01963612522537289</v>
      </c>
      <c r="E54" s="52">
        <v>215</v>
      </c>
      <c r="F54" s="57">
        <v>0.01981749469997235</v>
      </c>
      <c r="G54" s="81">
        <v>1.786046511627907</v>
      </c>
      <c r="H54" s="82">
        <v>1</v>
      </c>
      <c r="I54" s="52">
        <v>760</v>
      </c>
      <c r="J54" s="83">
        <v>-0.21184210526315794</v>
      </c>
      <c r="K54" s="84">
        <v>0</v>
      </c>
      <c r="L54" s="14"/>
      <c r="M54" s="14"/>
      <c r="N54" s="96">
        <v>6</v>
      </c>
      <c r="O54" s="80" t="s">
        <v>41</v>
      </c>
      <c r="P54" s="52">
        <v>2347</v>
      </c>
      <c r="Q54" s="57">
        <v>0.020457259407114278</v>
      </c>
      <c r="R54" s="52">
        <v>1340</v>
      </c>
      <c r="S54" s="57">
        <v>0.016076977528224692</v>
      </c>
      <c r="T54" s="55">
        <v>0.7514925373134329</v>
      </c>
      <c r="U54" s="84">
        <v>6</v>
      </c>
    </row>
    <row r="55" spans="1:21" ht="15">
      <c r="A55" s="85">
        <v>7</v>
      </c>
      <c r="B55" s="86" t="s">
        <v>41</v>
      </c>
      <c r="C55" s="60">
        <v>583</v>
      </c>
      <c r="D55" s="65">
        <v>0.019111621045730207</v>
      </c>
      <c r="E55" s="60">
        <v>201</v>
      </c>
      <c r="F55" s="65">
        <v>0.01852705318462531</v>
      </c>
      <c r="G55" s="87">
        <v>1.900497512437811</v>
      </c>
      <c r="H55" s="88">
        <v>3</v>
      </c>
      <c r="I55" s="60">
        <v>777</v>
      </c>
      <c r="J55" s="89">
        <v>-0.2496782496782497</v>
      </c>
      <c r="K55" s="90">
        <v>-2</v>
      </c>
      <c r="L55" s="14"/>
      <c r="M55" s="14"/>
      <c r="N55" s="85">
        <v>7</v>
      </c>
      <c r="O55" s="86" t="s">
        <v>68</v>
      </c>
      <c r="P55" s="60">
        <v>2317</v>
      </c>
      <c r="Q55" s="65">
        <v>0.020195769086614312</v>
      </c>
      <c r="R55" s="60">
        <v>1644</v>
      </c>
      <c r="S55" s="65">
        <v>0.01972429183313537</v>
      </c>
      <c r="T55" s="63">
        <v>0.40936739659367394</v>
      </c>
      <c r="U55" s="90">
        <v>0</v>
      </c>
    </row>
    <row r="56" spans="1:21" ht="15">
      <c r="A56" s="85">
        <v>8</v>
      </c>
      <c r="B56" s="86" t="s">
        <v>37</v>
      </c>
      <c r="C56" s="60">
        <v>568</v>
      </c>
      <c r="D56" s="65">
        <v>0.018619898377315196</v>
      </c>
      <c r="E56" s="60">
        <v>153</v>
      </c>
      <c r="F56" s="65">
        <v>0.014102682274864043</v>
      </c>
      <c r="G56" s="87">
        <v>2.712418300653595</v>
      </c>
      <c r="H56" s="88">
        <v>6</v>
      </c>
      <c r="I56" s="60">
        <v>450</v>
      </c>
      <c r="J56" s="89">
        <v>0.26222222222222213</v>
      </c>
      <c r="K56" s="90">
        <v>7</v>
      </c>
      <c r="L56" s="14"/>
      <c r="M56" s="14"/>
      <c r="N56" s="85">
        <v>8</v>
      </c>
      <c r="O56" s="86" t="s">
        <v>48</v>
      </c>
      <c r="P56" s="60">
        <v>2181</v>
      </c>
      <c r="Q56" s="65">
        <v>0.019010346300347782</v>
      </c>
      <c r="R56" s="60">
        <v>1806</v>
      </c>
      <c r="S56" s="65">
        <v>0.021667926429831192</v>
      </c>
      <c r="T56" s="63">
        <v>0.20764119601328912</v>
      </c>
      <c r="U56" s="90">
        <v>-2</v>
      </c>
    </row>
    <row r="57" spans="1:21" ht="15">
      <c r="A57" s="85">
        <v>9</v>
      </c>
      <c r="B57" s="86" t="s">
        <v>58</v>
      </c>
      <c r="C57" s="60">
        <v>559</v>
      </c>
      <c r="D57" s="65">
        <v>0.018324864776266186</v>
      </c>
      <c r="E57" s="60">
        <v>65</v>
      </c>
      <c r="F57" s="65">
        <v>0.005991335606968384</v>
      </c>
      <c r="G57" s="87">
        <v>7.6</v>
      </c>
      <c r="H57" s="88">
        <v>42</v>
      </c>
      <c r="I57" s="60">
        <v>521</v>
      </c>
      <c r="J57" s="89">
        <v>0.07293666026871404</v>
      </c>
      <c r="K57" s="90">
        <v>4</v>
      </c>
      <c r="L57" s="14"/>
      <c r="M57" s="14"/>
      <c r="N57" s="85">
        <v>9</v>
      </c>
      <c r="O57" s="86" t="s">
        <v>40</v>
      </c>
      <c r="P57" s="60">
        <v>1997</v>
      </c>
      <c r="Q57" s="65">
        <v>0.017406539001281304</v>
      </c>
      <c r="R57" s="60">
        <v>1877</v>
      </c>
      <c r="S57" s="65">
        <v>0.02251976628393862</v>
      </c>
      <c r="T57" s="63">
        <v>0.06393180607352167</v>
      </c>
      <c r="U57" s="90">
        <v>-4</v>
      </c>
    </row>
    <row r="58" spans="1:21" ht="15">
      <c r="A58" s="97">
        <v>10</v>
      </c>
      <c r="B58" s="91" t="s">
        <v>48</v>
      </c>
      <c r="C58" s="68">
        <v>547</v>
      </c>
      <c r="D58" s="73">
        <v>0.017931486641534176</v>
      </c>
      <c r="E58" s="68">
        <v>215</v>
      </c>
      <c r="F58" s="73">
        <v>0.01981749469997235</v>
      </c>
      <c r="G58" s="92">
        <v>1.5441860465116277</v>
      </c>
      <c r="H58" s="93">
        <v>-3</v>
      </c>
      <c r="I58" s="68">
        <v>726</v>
      </c>
      <c r="J58" s="94">
        <v>-0.2465564738292011</v>
      </c>
      <c r="K58" s="95">
        <v>-2</v>
      </c>
      <c r="L58" s="14"/>
      <c r="M58" s="14"/>
      <c r="N58" s="97">
        <v>10</v>
      </c>
      <c r="O58" s="91" t="s">
        <v>71</v>
      </c>
      <c r="P58" s="68">
        <v>1850</v>
      </c>
      <c r="Q58" s="73">
        <v>0.01612523643083145</v>
      </c>
      <c r="R58" s="68">
        <v>1106</v>
      </c>
      <c r="S58" s="73">
        <v>0.013269505332997396</v>
      </c>
      <c r="T58" s="71">
        <v>0.6726943942133816</v>
      </c>
      <c r="U58" s="95">
        <v>5</v>
      </c>
    </row>
    <row r="59" spans="1:21" ht="15">
      <c r="A59" s="96">
        <v>11</v>
      </c>
      <c r="B59" s="80" t="s">
        <v>39</v>
      </c>
      <c r="C59" s="52">
        <v>537</v>
      </c>
      <c r="D59" s="57">
        <v>0.0176036715292575</v>
      </c>
      <c r="E59" s="52">
        <v>218</v>
      </c>
      <c r="F59" s="57">
        <v>0.020094017881832425</v>
      </c>
      <c r="G59" s="81">
        <v>1.4633027522935782</v>
      </c>
      <c r="H59" s="82">
        <v>-5</v>
      </c>
      <c r="I59" s="52">
        <v>446</v>
      </c>
      <c r="J59" s="83">
        <v>0.20403587443946192</v>
      </c>
      <c r="K59" s="84">
        <v>5</v>
      </c>
      <c r="L59" s="14"/>
      <c r="M59" s="14"/>
      <c r="N59" s="96">
        <v>11</v>
      </c>
      <c r="O59" s="80" t="s">
        <v>58</v>
      </c>
      <c r="P59" s="52">
        <v>1699</v>
      </c>
      <c r="Q59" s="57">
        <v>0.014809068484314939</v>
      </c>
      <c r="R59" s="52">
        <v>887</v>
      </c>
      <c r="S59" s="57">
        <v>0.010641999304130824</v>
      </c>
      <c r="T59" s="55">
        <v>0.9154453213077791</v>
      </c>
      <c r="U59" s="84">
        <v>10</v>
      </c>
    </row>
    <row r="60" spans="1:21" ht="15">
      <c r="A60" s="85">
        <v>12</v>
      </c>
      <c r="B60" s="86" t="s">
        <v>71</v>
      </c>
      <c r="C60" s="60">
        <v>512</v>
      </c>
      <c r="D60" s="65">
        <v>0.01678413374856581</v>
      </c>
      <c r="E60" s="60">
        <v>88</v>
      </c>
      <c r="F60" s="65">
        <v>0.008111346667895659</v>
      </c>
      <c r="G60" s="87">
        <v>4.818181818181818</v>
      </c>
      <c r="H60" s="88">
        <v>20</v>
      </c>
      <c r="I60" s="60">
        <v>544</v>
      </c>
      <c r="J60" s="89">
        <v>-0.05882352941176472</v>
      </c>
      <c r="K60" s="90">
        <v>0</v>
      </c>
      <c r="L60" s="14"/>
      <c r="M60" s="14"/>
      <c r="N60" s="85">
        <v>12</v>
      </c>
      <c r="O60" s="86" t="s">
        <v>85</v>
      </c>
      <c r="P60" s="60">
        <v>1688</v>
      </c>
      <c r="Q60" s="65">
        <v>0.014713188700131616</v>
      </c>
      <c r="R60" s="60">
        <v>1315</v>
      </c>
      <c r="S60" s="65">
        <v>0.015777033917623487</v>
      </c>
      <c r="T60" s="63">
        <v>0.28365019011406845</v>
      </c>
      <c r="U60" s="90">
        <v>1</v>
      </c>
    </row>
    <row r="61" spans="1:21" ht="15">
      <c r="A61" s="85">
        <v>13</v>
      </c>
      <c r="B61" s="86" t="s">
        <v>40</v>
      </c>
      <c r="C61" s="60">
        <v>506</v>
      </c>
      <c r="D61" s="65">
        <v>0.016587444681199805</v>
      </c>
      <c r="E61" s="60">
        <v>214</v>
      </c>
      <c r="F61" s="65">
        <v>0.01972532030601899</v>
      </c>
      <c r="G61" s="87">
        <v>1.3644859813084111</v>
      </c>
      <c r="H61" s="88">
        <v>-4</v>
      </c>
      <c r="I61" s="60">
        <v>711</v>
      </c>
      <c r="J61" s="89">
        <v>-0.2883263009845288</v>
      </c>
      <c r="K61" s="90">
        <v>-4</v>
      </c>
      <c r="L61" s="14"/>
      <c r="M61" s="14"/>
      <c r="N61" s="85">
        <v>13</v>
      </c>
      <c r="O61" s="86" t="s">
        <v>39</v>
      </c>
      <c r="P61" s="60">
        <v>1672</v>
      </c>
      <c r="Q61" s="65">
        <v>0.014573727195864966</v>
      </c>
      <c r="R61" s="60">
        <v>1625</v>
      </c>
      <c r="S61" s="65">
        <v>0.019496334689078455</v>
      </c>
      <c r="T61" s="63">
        <v>0.02892307692307683</v>
      </c>
      <c r="U61" s="90">
        <v>-4</v>
      </c>
    </row>
    <row r="62" spans="1:21" ht="15">
      <c r="A62" s="85">
        <v>14</v>
      </c>
      <c r="B62" s="86" t="s">
        <v>84</v>
      </c>
      <c r="C62" s="60">
        <v>480</v>
      </c>
      <c r="D62" s="65">
        <v>0.015735125389280447</v>
      </c>
      <c r="E62" s="60">
        <v>182</v>
      </c>
      <c r="F62" s="65">
        <v>0.016775739699511474</v>
      </c>
      <c r="G62" s="87">
        <v>1.6373626373626373</v>
      </c>
      <c r="H62" s="88">
        <v>-3</v>
      </c>
      <c r="I62" s="60">
        <v>459</v>
      </c>
      <c r="J62" s="89">
        <v>0.045751633986928164</v>
      </c>
      <c r="K62" s="90">
        <v>0</v>
      </c>
      <c r="L62" s="14"/>
      <c r="M62" s="14"/>
      <c r="N62" s="85">
        <v>14</v>
      </c>
      <c r="O62" s="86" t="s">
        <v>37</v>
      </c>
      <c r="P62" s="60">
        <v>1630</v>
      </c>
      <c r="Q62" s="65">
        <v>0.01420764074716501</v>
      </c>
      <c r="R62" s="60">
        <v>1516</v>
      </c>
      <c r="S62" s="65">
        <v>0.01818858054685719</v>
      </c>
      <c r="T62" s="63">
        <v>0.07519788918205794</v>
      </c>
      <c r="U62" s="90">
        <v>-4</v>
      </c>
    </row>
    <row r="63" spans="1:21" ht="15">
      <c r="A63" s="97">
        <v>15</v>
      </c>
      <c r="B63" s="91" t="s">
        <v>85</v>
      </c>
      <c r="C63" s="68">
        <v>400</v>
      </c>
      <c r="D63" s="73">
        <v>0.013112604491067038</v>
      </c>
      <c r="E63" s="68">
        <v>247</v>
      </c>
      <c r="F63" s="73">
        <v>0.02276707530647986</v>
      </c>
      <c r="G63" s="92">
        <v>0.6194331983805668</v>
      </c>
      <c r="H63" s="93">
        <v>-10</v>
      </c>
      <c r="I63" s="68">
        <v>731</v>
      </c>
      <c r="J63" s="94">
        <v>-0.4528043775649795</v>
      </c>
      <c r="K63" s="95">
        <v>-8</v>
      </c>
      <c r="L63" s="14"/>
      <c r="M63" s="14"/>
      <c r="N63" s="97">
        <v>15</v>
      </c>
      <c r="O63" s="91" t="s">
        <v>50</v>
      </c>
      <c r="P63" s="68">
        <v>1513</v>
      </c>
      <c r="Q63" s="73">
        <v>0.013187828497215129</v>
      </c>
      <c r="R63" s="68">
        <v>1053</v>
      </c>
      <c r="S63" s="73">
        <v>0.012633624878522837</v>
      </c>
      <c r="T63" s="71">
        <v>0.4368471035137702</v>
      </c>
      <c r="U63" s="95">
        <v>2</v>
      </c>
    </row>
    <row r="64" spans="1:21" ht="15">
      <c r="A64" s="96">
        <v>16</v>
      </c>
      <c r="B64" s="80" t="s">
        <v>97</v>
      </c>
      <c r="C64" s="52">
        <v>393</v>
      </c>
      <c r="D64" s="57">
        <v>0.012883133912473366</v>
      </c>
      <c r="E64" s="52">
        <v>76</v>
      </c>
      <c r="F64" s="57">
        <v>0.0070052539404553416</v>
      </c>
      <c r="G64" s="81">
        <v>4.171052631578948</v>
      </c>
      <c r="H64" s="82">
        <v>27</v>
      </c>
      <c r="I64" s="52">
        <v>420</v>
      </c>
      <c r="J64" s="83">
        <v>-0.06428571428571428</v>
      </c>
      <c r="K64" s="84">
        <v>2</v>
      </c>
      <c r="L64" s="14"/>
      <c r="M64" s="14"/>
      <c r="N64" s="96">
        <v>16</v>
      </c>
      <c r="O64" s="80" t="s">
        <v>92</v>
      </c>
      <c r="P64" s="52">
        <v>1451</v>
      </c>
      <c r="Q64" s="57">
        <v>0.012647415168181858</v>
      </c>
      <c r="R64" s="52">
        <v>644</v>
      </c>
      <c r="S64" s="57">
        <v>0.007726547409087092</v>
      </c>
      <c r="T64" s="55">
        <v>1.2531055900621118</v>
      </c>
      <c r="U64" s="84">
        <v>17</v>
      </c>
    </row>
    <row r="65" spans="1:21" ht="15">
      <c r="A65" s="85">
        <v>17</v>
      </c>
      <c r="B65" s="86" t="s">
        <v>93</v>
      </c>
      <c r="C65" s="60">
        <v>385</v>
      </c>
      <c r="D65" s="65">
        <v>0.012620881822652025</v>
      </c>
      <c r="E65" s="60">
        <v>92</v>
      </c>
      <c r="F65" s="65">
        <v>0.008480044243709097</v>
      </c>
      <c r="G65" s="87">
        <v>3.1847826086956523</v>
      </c>
      <c r="H65" s="88">
        <v>13</v>
      </c>
      <c r="I65" s="60">
        <v>364</v>
      </c>
      <c r="J65" s="89">
        <v>0.05769230769230771</v>
      </c>
      <c r="K65" s="90">
        <v>8</v>
      </c>
      <c r="L65" s="14"/>
      <c r="M65" s="14"/>
      <c r="N65" s="85">
        <v>17</v>
      </c>
      <c r="O65" s="86" t="s">
        <v>84</v>
      </c>
      <c r="P65" s="60">
        <v>1414</v>
      </c>
      <c r="Q65" s="65">
        <v>0.01232491043956523</v>
      </c>
      <c r="R65" s="60">
        <v>1105</v>
      </c>
      <c r="S65" s="65">
        <v>0.013257507588573348</v>
      </c>
      <c r="T65" s="63">
        <v>0.27963800904977365</v>
      </c>
      <c r="U65" s="90">
        <v>-1</v>
      </c>
    </row>
    <row r="66" spans="1:21" ht="15">
      <c r="A66" s="85">
        <v>18</v>
      </c>
      <c r="B66" s="86" t="s">
        <v>92</v>
      </c>
      <c r="C66" s="60">
        <v>359</v>
      </c>
      <c r="D66" s="65">
        <v>0.011768562530732666</v>
      </c>
      <c r="E66" s="60">
        <v>41</v>
      </c>
      <c r="F66" s="65">
        <v>0.00377915015208775</v>
      </c>
      <c r="G66" s="87">
        <v>7.7560975609756095</v>
      </c>
      <c r="H66" s="88">
        <v>57</v>
      </c>
      <c r="I66" s="60">
        <v>273</v>
      </c>
      <c r="J66" s="89">
        <v>0.315018315018315</v>
      </c>
      <c r="K66" s="90">
        <v>18</v>
      </c>
      <c r="L66" s="14"/>
      <c r="M66" s="14"/>
      <c r="N66" s="85">
        <v>18</v>
      </c>
      <c r="O66" s="86" t="s">
        <v>108</v>
      </c>
      <c r="P66" s="60">
        <v>1412</v>
      </c>
      <c r="Q66" s="65">
        <v>0.012307477751531898</v>
      </c>
      <c r="R66" s="60">
        <v>974</v>
      </c>
      <c r="S66" s="65">
        <v>0.011685803069023023</v>
      </c>
      <c r="T66" s="63">
        <v>0.4496919917864477</v>
      </c>
      <c r="U66" s="90">
        <v>1</v>
      </c>
    </row>
    <row r="67" spans="1:21" ht="15">
      <c r="A67" s="85">
        <v>19</v>
      </c>
      <c r="B67" s="86" t="s">
        <v>140</v>
      </c>
      <c r="C67" s="60">
        <v>352</v>
      </c>
      <c r="D67" s="65">
        <v>0.011539091952138994</v>
      </c>
      <c r="E67" s="60">
        <v>59</v>
      </c>
      <c r="F67" s="65">
        <v>0.005438289243248226</v>
      </c>
      <c r="G67" s="87">
        <v>4.966101694915254</v>
      </c>
      <c r="H67" s="88">
        <v>39</v>
      </c>
      <c r="I67" s="60">
        <v>226</v>
      </c>
      <c r="J67" s="89">
        <v>0.5575221238938053</v>
      </c>
      <c r="K67" s="90">
        <v>27</v>
      </c>
      <c r="N67" s="85">
        <v>19</v>
      </c>
      <c r="O67" s="86" t="s">
        <v>93</v>
      </c>
      <c r="P67" s="60">
        <v>1373</v>
      </c>
      <c r="Q67" s="65">
        <v>0.011967540334881937</v>
      </c>
      <c r="R67" s="60">
        <v>710</v>
      </c>
      <c r="S67" s="65">
        <v>0.008518398541074277</v>
      </c>
      <c r="T67" s="63">
        <v>0.9338028169014085</v>
      </c>
      <c r="U67" s="90">
        <v>8</v>
      </c>
    </row>
    <row r="68" spans="1:21" ht="15">
      <c r="A68" s="97">
        <v>20</v>
      </c>
      <c r="B68" s="91" t="s">
        <v>108</v>
      </c>
      <c r="C68" s="68">
        <v>319</v>
      </c>
      <c r="D68" s="73">
        <v>0.010457302081625963</v>
      </c>
      <c r="E68" s="68">
        <v>140</v>
      </c>
      <c r="F68" s="73">
        <v>0.012904415153470366</v>
      </c>
      <c r="G68" s="92">
        <v>1.2785714285714285</v>
      </c>
      <c r="H68" s="93">
        <v>-3</v>
      </c>
      <c r="I68" s="68">
        <v>385</v>
      </c>
      <c r="J68" s="94">
        <v>-0.17142857142857137</v>
      </c>
      <c r="K68" s="95">
        <v>2</v>
      </c>
      <c r="N68" s="97">
        <v>20</v>
      </c>
      <c r="O68" s="91" t="s">
        <v>43</v>
      </c>
      <c r="P68" s="68">
        <v>1339</v>
      </c>
      <c r="Q68" s="73">
        <v>0.011671184638315305</v>
      </c>
      <c r="R68" s="68">
        <v>1511</v>
      </c>
      <c r="S68" s="73">
        <v>0.01812859182473695</v>
      </c>
      <c r="T68" s="71">
        <v>-0.113831899404368</v>
      </c>
      <c r="U68" s="95">
        <v>-9</v>
      </c>
    </row>
    <row r="69" spans="1:21" ht="15">
      <c r="A69" s="163" t="s">
        <v>47</v>
      </c>
      <c r="B69" s="164"/>
      <c r="C69" s="26">
        <f>SUM(C49:C68)</f>
        <v>12686</v>
      </c>
      <c r="D69" s="6">
        <f>C69/C71</f>
        <v>0.4158662514341911</v>
      </c>
      <c r="E69" s="26">
        <f>SUM(E49:E68)</f>
        <v>4124</v>
      </c>
      <c r="F69" s="6">
        <f>E69/E71</f>
        <v>0.38012720066365563</v>
      </c>
      <c r="G69" s="17">
        <f>C69/E69-1</f>
        <v>2.0761396702230845</v>
      </c>
      <c r="H69" s="17"/>
      <c r="I69" s="26">
        <f>SUM(I49:I68)</f>
        <v>13878</v>
      </c>
      <c r="J69" s="18">
        <f>C69/I69-1</f>
        <v>-0.08589133880962674</v>
      </c>
      <c r="K69" s="19"/>
      <c r="N69" s="163" t="s">
        <v>47</v>
      </c>
      <c r="O69" s="164"/>
      <c r="P69" s="3">
        <f>SUM(P49:P68)</f>
        <v>46073</v>
      </c>
      <c r="Q69" s="6">
        <f>P69/P71</f>
        <v>0.4015881178798365</v>
      </c>
      <c r="R69" s="3">
        <f>SUM(R49:R68)</f>
        <v>33909</v>
      </c>
      <c r="S69" s="6">
        <f>R69/R71</f>
        <v>0.4068315156750531</v>
      </c>
      <c r="T69" s="17">
        <f>P69/R69-1</f>
        <v>0.3587248223185584</v>
      </c>
      <c r="U69" s="106"/>
    </row>
    <row r="70" spans="1:21" ht="15">
      <c r="A70" s="163" t="s">
        <v>12</v>
      </c>
      <c r="B70" s="164"/>
      <c r="C70" s="26">
        <f>C71-SUM(C49:C68)</f>
        <v>17819</v>
      </c>
      <c r="D70" s="6">
        <f>C70/C71</f>
        <v>0.5841337485658089</v>
      </c>
      <c r="E70" s="26">
        <f>E71-SUM(E49:E68)</f>
        <v>6725</v>
      </c>
      <c r="F70" s="6">
        <f>E70/E71</f>
        <v>0.6198727993363443</v>
      </c>
      <c r="G70" s="17">
        <f>C70/E70-1</f>
        <v>1.6496654275092935</v>
      </c>
      <c r="H70" s="17"/>
      <c r="I70" s="26">
        <f>I71-SUM(I49:I68)</f>
        <v>21541</v>
      </c>
      <c r="J70" s="18">
        <f>C70/I70-1</f>
        <v>-0.1727867787010816</v>
      </c>
      <c r="K70" s="19"/>
      <c r="N70" s="163" t="s">
        <v>12</v>
      </c>
      <c r="O70" s="164"/>
      <c r="P70" s="3">
        <f>P71-SUM(P49:P68)</f>
        <v>68654</v>
      </c>
      <c r="Q70" s="6">
        <f>P70/P71</f>
        <v>0.5984118821201635</v>
      </c>
      <c r="R70" s="3">
        <f>R71-SUM(R49:R68)</f>
        <v>49440</v>
      </c>
      <c r="S70" s="6">
        <f>R70/R71</f>
        <v>0.593168484324947</v>
      </c>
      <c r="T70" s="17">
        <f>P70/R70-1</f>
        <v>0.3886326860841425</v>
      </c>
      <c r="U70" s="107"/>
    </row>
    <row r="71" spans="1:21" ht="15">
      <c r="A71" s="165" t="s">
        <v>35</v>
      </c>
      <c r="B71" s="166"/>
      <c r="C71" s="24">
        <v>30505</v>
      </c>
      <c r="D71" s="98">
        <v>1</v>
      </c>
      <c r="E71" s="24">
        <v>10849</v>
      </c>
      <c r="F71" s="98">
        <v>1</v>
      </c>
      <c r="G71" s="20">
        <v>1.8117798875472393</v>
      </c>
      <c r="H71" s="20"/>
      <c r="I71" s="24">
        <v>35419</v>
      </c>
      <c r="J71" s="44">
        <v>-0.13873909483610491</v>
      </c>
      <c r="K71" s="99"/>
      <c r="N71" s="165" t="s">
        <v>35</v>
      </c>
      <c r="O71" s="166"/>
      <c r="P71" s="24">
        <v>114727</v>
      </c>
      <c r="Q71" s="98">
        <v>1</v>
      </c>
      <c r="R71" s="24">
        <v>83349</v>
      </c>
      <c r="S71" s="98">
        <v>1</v>
      </c>
      <c r="T71" s="108">
        <v>0.37646522453778686</v>
      </c>
      <c r="U71" s="99"/>
    </row>
    <row r="72" spans="1:14" ht="15">
      <c r="A72" t="s">
        <v>114</v>
      </c>
      <c r="N72" t="s">
        <v>114</v>
      </c>
    </row>
    <row r="73" spans="1:14" ht="15">
      <c r="A73" s="9" t="s">
        <v>113</v>
      </c>
      <c r="N73" s="9" t="s">
        <v>113</v>
      </c>
    </row>
  </sheetData>
  <sheetProtection/>
  <mergeCells count="82">
    <mergeCell ref="N70:O70"/>
    <mergeCell ref="N71:O71"/>
    <mergeCell ref="U45:U46"/>
    <mergeCell ref="N46:N48"/>
    <mergeCell ref="O46:O48"/>
    <mergeCell ref="T47:T48"/>
    <mergeCell ref="U47:U48"/>
    <mergeCell ref="N69:O69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9:N11"/>
    <mergeCell ref="O9:O11"/>
    <mergeCell ref="T10:T11"/>
    <mergeCell ref="U10:U11"/>
    <mergeCell ref="N32:O32"/>
    <mergeCell ref="N33:O33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5"/>
  <sheetViews>
    <sheetView showGridLines="0" zoomScalePageLayoutView="0" workbookViewId="0" topLeftCell="A1">
      <selection activeCell="Q26" sqref="Q26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28125" style="0" customWidth="1"/>
    <col min="16" max="16" width="9.421875" style="0" customWidth="1"/>
    <col min="17" max="17" width="20.8515625" style="0" customWidth="1"/>
    <col min="18" max="22" width="11.00390625" style="0" customWidth="1"/>
  </cols>
  <sheetData>
    <row r="1" spans="2:15" ht="15">
      <c r="B1" t="s">
        <v>3</v>
      </c>
      <c r="D1" s="48"/>
      <c r="O1" s="49">
        <v>44321</v>
      </c>
    </row>
    <row r="2" spans="2:15" ht="14.25" customHeight="1">
      <c r="B2" s="133" t="s">
        <v>91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2:15" ht="14.25" customHeight="1">
      <c r="B3" s="134" t="s">
        <v>14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7" t="s">
        <v>0</v>
      </c>
      <c r="C5" s="149" t="s">
        <v>1</v>
      </c>
      <c r="D5" s="126" t="s">
        <v>122</v>
      </c>
      <c r="E5" s="127"/>
      <c r="F5" s="127"/>
      <c r="G5" s="127"/>
      <c r="H5" s="128"/>
      <c r="I5" s="127" t="s">
        <v>115</v>
      </c>
      <c r="J5" s="127"/>
      <c r="K5" s="126" t="s">
        <v>123</v>
      </c>
      <c r="L5" s="127"/>
      <c r="M5" s="127"/>
      <c r="N5" s="127"/>
      <c r="O5" s="128"/>
    </row>
    <row r="6" spans="2:15" ht="14.25" customHeight="1">
      <c r="B6" s="148"/>
      <c r="C6" s="150"/>
      <c r="D6" s="123" t="s">
        <v>124</v>
      </c>
      <c r="E6" s="124"/>
      <c r="F6" s="124"/>
      <c r="G6" s="124"/>
      <c r="H6" s="125"/>
      <c r="I6" s="124" t="s">
        <v>116</v>
      </c>
      <c r="J6" s="124"/>
      <c r="K6" s="123" t="s">
        <v>125</v>
      </c>
      <c r="L6" s="124"/>
      <c r="M6" s="124"/>
      <c r="N6" s="124"/>
      <c r="O6" s="125"/>
    </row>
    <row r="7" spans="2:15" ht="14.25" customHeight="1">
      <c r="B7" s="148"/>
      <c r="C7" s="148"/>
      <c r="D7" s="135">
        <v>2021</v>
      </c>
      <c r="E7" s="136"/>
      <c r="F7" s="139">
        <v>2020</v>
      </c>
      <c r="G7" s="139"/>
      <c r="H7" s="156" t="s">
        <v>5</v>
      </c>
      <c r="I7" s="158">
        <v>2021</v>
      </c>
      <c r="J7" s="135" t="s">
        <v>126</v>
      </c>
      <c r="K7" s="135">
        <v>2021</v>
      </c>
      <c r="L7" s="136"/>
      <c r="M7" s="139">
        <v>2020</v>
      </c>
      <c r="N7" s="136"/>
      <c r="O7" s="161" t="s">
        <v>5</v>
      </c>
    </row>
    <row r="8" spans="2:15" ht="14.25" customHeight="1">
      <c r="B8" s="141" t="s">
        <v>6</v>
      </c>
      <c r="C8" s="141" t="s">
        <v>7</v>
      </c>
      <c r="D8" s="137"/>
      <c r="E8" s="138"/>
      <c r="F8" s="140"/>
      <c r="G8" s="140"/>
      <c r="H8" s="157"/>
      <c r="I8" s="159"/>
      <c r="J8" s="160"/>
      <c r="K8" s="137"/>
      <c r="L8" s="138"/>
      <c r="M8" s="140"/>
      <c r="N8" s="138"/>
      <c r="O8" s="161"/>
    </row>
    <row r="9" spans="2:15" ht="14.25" customHeight="1">
      <c r="B9" s="141"/>
      <c r="C9" s="141"/>
      <c r="D9" s="114" t="s">
        <v>8</v>
      </c>
      <c r="E9" s="115" t="s">
        <v>2</v>
      </c>
      <c r="F9" s="113" t="s">
        <v>8</v>
      </c>
      <c r="G9" s="38" t="s">
        <v>2</v>
      </c>
      <c r="H9" s="143" t="s">
        <v>9</v>
      </c>
      <c r="I9" s="39" t="s">
        <v>8</v>
      </c>
      <c r="J9" s="154" t="s">
        <v>127</v>
      </c>
      <c r="K9" s="114" t="s">
        <v>8</v>
      </c>
      <c r="L9" s="37" t="s">
        <v>2</v>
      </c>
      <c r="M9" s="113" t="s">
        <v>8</v>
      </c>
      <c r="N9" s="37" t="s">
        <v>2</v>
      </c>
      <c r="O9" s="152" t="s">
        <v>9</v>
      </c>
    </row>
    <row r="10" spans="2:15" ht="14.25" customHeight="1">
      <c r="B10" s="142"/>
      <c r="C10" s="142"/>
      <c r="D10" s="117" t="s">
        <v>10</v>
      </c>
      <c r="E10" s="116" t="s">
        <v>11</v>
      </c>
      <c r="F10" s="36" t="s">
        <v>10</v>
      </c>
      <c r="G10" s="41" t="s">
        <v>11</v>
      </c>
      <c r="H10" s="151"/>
      <c r="I10" s="40" t="s">
        <v>10</v>
      </c>
      <c r="J10" s="155"/>
      <c r="K10" s="117" t="s">
        <v>10</v>
      </c>
      <c r="L10" s="116" t="s">
        <v>11</v>
      </c>
      <c r="M10" s="36" t="s">
        <v>10</v>
      </c>
      <c r="N10" s="116" t="s">
        <v>11</v>
      </c>
      <c r="O10" s="153"/>
    </row>
    <row r="11" spans="2:15" ht="14.25" customHeight="1">
      <c r="B11" s="50">
        <v>1</v>
      </c>
      <c r="C11" s="51" t="s">
        <v>25</v>
      </c>
      <c r="D11" s="52">
        <v>1231</v>
      </c>
      <c r="E11" s="53">
        <v>0.17814761215629524</v>
      </c>
      <c r="F11" s="52">
        <v>339</v>
      </c>
      <c r="G11" s="54">
        <v>0.12909367859862908</v>
      </c>
      <c r="H11" s="55">
        <v>2.631268436578171</v>
      </c>
      <c r="I11" s="56">
        <v>1262</v>
      </c>
      <c r="J11" s="57">
        <v>-0.02456418383518222</v>
      </c>
      <c r="K11" s="52">
        <v>4091</v>
      </c>
      <c r="L11" s="53">
        <v>0.16369238156209986</v>
      </c>
      <c r="M11" s="52">
        <v>2254</v>
      </c>
      <c r="N11" s="54">
        <v>0.14074305338744927</v>
      </c>
      <c r="O11" s="55">
        <v>0.8149955634427684</v>
      </c>
    </row>
    <row r="12" spans="2:15" ht="14.25" customHeight="1">
      <c r="B12" s="58">
        <v>2</v>
      </c>
      <c r="C12" s="59" t="s">
        <v>22</v>
      </c>
      <c r="D12" s="60">
        <v>871</v>
      </c>
      <c r="E12" s="61">
        <v>0.1260492040520984</v>
      </c>
      <c r="F12" s="60">
        <v>343</v>
      </c>
      <c r="G12" s="62">
        <v>0.13061690784463062</v>
      </c>
      <c r="H12" s="63">
        <v>1.5393586005830904</v>
      </c>
      <c r="I12" s="64">
        <v>953</v>
      </c>
      <c r="J12" s="65">
        <v>-0.08604407135362013</v>
      </c>
      <c r="K12" s="60">
        <v>3434</v>
      </c>
      <c r="L12" s="61">
        <v>0.13740396927016646</v>
      </c>
      <c r="M12" s="60">
        <v>2122</v>
      </c>
      <c r="N12" s="62">
        <v>0.13250078051826414</v>
      </c>
      <c r="O12" s="63">
        <v>0.6182846371347785</v>
      </c>
    </row>
    <row r="13" spans="2:15" ht="14.25" customHeight="1">
      <c r="B13" s="58">
        <v>3</v>
      </c>
      <c r="C13" s="59" t="s">
        <v>27</v>
      </c>
      <c r="D13" s="60">
        <v>936</v>
      </c>
      <c r="E13" s="61">
        <v>0.13545586107091173</v>
      </c>
      <c r="F13" s="60">
        <v>283</v>
      </c>
      <c r="G13" s="62">
        <v>0.10776846915460776</v>
      </c>
      <c r="H13" s="63">
        <v>2.3074204946996466</v>
      </c>
      <c r="I13" s="64">
        <v>1006</v>
      </c>
      <c r="J13" s="65">
        <v>-0.06958250497017893</v>
      </c>
      <c r="K13" s="60">
        <v>3410</v>
      </c>
      <c r="L13" s="61">
        <v>0.136443661971831</v>
      </c>
      <c r="M13" s="60">
        <v>1909</v>
      </c>
      <c r="N13" s="62">
        <v>0.11920074929753356</v>
      </c>
      <c r="O13" s="63">
        <v>0.78627553693033</v>
      </c>
    </row>
    <row r="14" spans="2:15" ht="14.25" customHeight="1">
      <c r="B14" s="58">
        <v>4</v>
      </c>
      <c r="C14" s="59" t="s">
        <v>56</v>
      </c>
      <c r="D14" s="60">
        <v>602</v>
      </c>
      <c r="E14" s="61">
        <v>0.08712011577424023</v>
      </c>
      <c r="F14" s="60">
        <v>268</v>
      </c>
      <c r="G14" s="62">
        <v>0.10205635948210205</v>
      </c>
      <c r="H14" s="63">
        <v>1.2462686567164178</v>
      </c>
      <c r="I14" s="64">
        <v>718</v>
      </c>
      <c r="J14" s="65">
        <v>-0.1615598885793872</v>
      </c>
      <c r="K14" s="60">
        <v>2222</v>
      </c>
      <c r="L14" s="61">
        <v>0.08890845070422536</v>
      </c>
      <c r="M14" s="60">
        <v>1240</v>
      </c>
      <c r="N14" s="62">
        <v>0.07742741180143616</v>
      </c>
      <c r="O14" s="63">
        <v>0.7919354838709678</v>
      </c>
    </row>
    <row r="15" spans="2:15" ht="14.25" customHeight="1">
      <c r="B15" s="66">
        <v>5</v>
      </c>
      <c r="C15" s="67" t="s">
        <v>19</v>
      </c>
      <c r="D15" s="68">
        <v>563</v>
      </c>
      <c r="E15" s="69">
        <v>0.08147612156295224</v>
      </c>
      <c r="F15" s="68">
        <v>181</v>
      </c>
      <c r="G15" s="70">
        <v>0.06892612338156892</v>
      </c>
      <c r="H15" s="71">
        <v>2.110497237569061</v>
      </c>
      <c r="I15" s="72">
        <v>554</v>
      </c>
      <c r="J15" s="73">
        <v>0.016245487364620947</v>
      </c>
      <c r="K15" s="68">
        <v>2143</v>
      </c>
      <c r="L15" s="69">
        <v>0.08574743918053777</v>
      </c>
      <c r="M15" s="68">
        <v>1435</v>
      </c>
      <c r="N15" s="70">
        <v>0.08960349672182329</v>
      </c>
      <c r="O15" s="71">
        <v>0.49337979094076645</v>
      </c>
    </row>
    <row r="16" spans="2:15" ht="14.25" customHeight="1">
      <c r="B16" s="50">
        <v>6</v>
      </c>
      <c r="C16" s="51" t="s">
        <v>32</v>
      </c>
      <c r="D16" s="52">
        <v>557</v>
      </c>
      <c r="E16" s="53">
        <v>0.08060781476121563</v>
      </c>
      <c r="F16" s="52">
        <v>361</v>
      </c>
      <c r="G16" s="54">
        <v>0.13747143945163748</v>
      </c>
      <c r="H16" s="55">
        <v>0.5429362880886426</v>
      </c>
      <c r="I16" s="56">
        <v>554</v>
      </c>
      <c r="J16" s="57">
        <v>0.005415162454873723</v>
      </c>
      <c r="K16" s="52">
        <v>1821</v>
      </c>
      <c r="L16" s="53">
        <v>0.07286331626120358</v>
      </c>
      <c r="M16" s="52">
        <v>1980</v>
      </c>
      <c r="N16" s="54">
        <v>0.12363409303777709</v>
      </c>
      <c r="O16" s="55">
        <v>-0.08030303030303032</v>
      </c>
    </row>
    <row r="17" spans="2:15" ht="14.25" customHeight="1">
      <c r="B17" s="58">
        <v>7</v>
      </c>
      <c r="C17" s="59" t="s">
        <v>28</v>
      </c>
      <c r="D17" s="60">
        <v>357</v>
      </c>
      <c r="E17" s="61">
        <v>0.051664254703328506</v>
      </c>
      <c r="F17" s="60">
        <v>172</v>
      </c>
      <c r="G17" s="62">
        <v>0.0654988575780655</v>
      </c>
      <c r="H17" s="63">
        <v>1.0755813953488373</v>
      </c>
      <c r="I17" s="64">
        <v>727</v>
      </c>
      <c r="J17" s="65">
        <v>-0.5089408528198074</v>
      </c>
      <c r="K17" s="60">
        <v>1789</v>
      </c>
      <c r="L17" s="61">
        <v>0.07158290653008963</v>
      </c>
      <c r="M17" s="60">
        <v>1358</v>
      </c>
      <c r="N17" s="62">
        <v>0.08479550421479863</v>
      </c>
      <c r="O17" s="63">
        <v>0.3173784977908689</v>
      </c>
    </row>
    <row r="18" spans="2:15" ht="14.25" customHeight="1">
      <c r="B18" s="58">
        <v>8</v>
      </c>
      <c r="C18" s="59" t="s">
        <v>20</v>
      </c>
      <c r="D18" s="60">
        <v>448</v>
      </c>
      <c r="E18" s="61">
        <v>0.06483357452966715</v>
      </c>
      <c r="F18" s="60">
        <v>157</v>
      </c>
      <c r="G18" s="62">
        <v>0.05978674790555979</v>
      </c>
      <c r="H18" s="63">
        <v>1.8535031847133756</v>
      </c>
      <c r="I18" s="64">
        <v>520</v>
      </c>
      <c r="J18" s="65">
        <v>-0.1384615384615384</v>
      </c>
      <c r="K18" s="60">
        <v>1633</v>
      </c>
      <c r="L18" s="61">
        <v>0.06534090909090909</v>
      </c>
      <c r="M18" s="60">
        <v>853</v>
      </c>
      <c r="N18" s="62">
        <v>0.05326256634405245</v>
      </c>
      <c r="O18" s="63">
        <v>0.9144196951934349</v>
      </c>
    </row>
    <row r="19" spans="2:15" ht="14.25" customHeight="1">
      <c r="B19" s="58">
        <v>9</v>
      </c>
      <c r="C19" s="59" t="s">
        <v>29</v>
      </c>
      <c r="D19" s="60">
        <v>281</v>
      </c>
      <c r="E19" s="61">
        <v>0.0406657018813314</v>
      </c>
      <c r="F19" s="60">
        <v>160</v>
      </c>
      <c r="G19" s="62">
        <v>0.06092916984006093</v>
      </c>
      <c r="H19" s="63">
        <v>0.7562500000000001</v>
      </c>
      <c r="I19" s="64">
        <v>395</v>
      </c>
      <c r="J19" s="65">
        <v>-0.28860759493670884</v>
      </c>
      <c r="K19" s="60">
        <v>1240</v>
      </c>
      <c r="L19" s="61">
        <v>0.04961587708066581</v>
      </c>
      <c r="M19" s="60">
        <v>945</v>
      </c>
      <c r="N19" s="62">
        <v>0.05900718076802997</v>
      </c>
      <c r="O19" s="63">
        <v>0.3121693121693121</v>
      </c>
    </row>
    <row r="20" spans="2:15" ht="14.25" customHeight="1">
      <c r="B20" s="66">
        <v>10</v>
      </c>
      <c r="C20" s="67" t="s">
        <v>21</v>
      </c>
      <c r="D20" s="68">
        <v>272</v>
      </c>
      <c r="E20" s="69">
        <v>0.039363241678726485</v>
      </c>
      <c r="F20" s="68">
        <v>138</v>
      </c>
      <c r="G20" s="70">
        <v>0.05255140898705255</v>
      </c>
      <c r="H20" s="71">
        <v>0.9710144927536233</v>
      </c>
      <c r="I20" s="72">
        <v>339</v>
      </c>
      <c r="J20" s="73">
        <v>-0.1976401179941003</v>
      </c>
      <c r="K20" s="68">
        <v>1066</v>
      </c>
      <c r="L20" s="69">
        <v>0.042653649167733676</v>
      </c>
      <c r="M20" s="68">
        <v>903</v>
      </c>
      <c r="N20" s="70">
        <v>0.05638463940056197</v>
      </c>
      <c r="O20" s="71">
        <v>0.18050941306755264</v>
      </c>
    </row>
    <row r="21" spans="2:15" ht="14.25" customHeight="1">
      <c r="B21" s="50">
        <v>11</v>
      </c>
      <c r="C21" s="51" t="s">
        <v>30</v>
      </c>
      <c r="D21" s="52">
        <v>318</v>
      </c>
      <c r="E21" s="53">
        <v>0.04602026049204052</v>
      </c>
      <c r="F21" s="52">
        <v>35</v>
      </c>
      <c r="G21" s="54">
        <v>0.013328255902513329</v>
      </c>
      <c r="H21" s="55">
        <v>8.085714285714285</v>
      </c>
      <c r="I21" s="56">
        <v>223</v>
      </c>
      <c r="J21" s="57">
        <v>0.42600896860986537</v>
      </c>
      <c r="K21" s="52">
        <v>746</v>
      </c>
      <c r="L21" s="53">
        <v>0.02984955185659411</v>
      </c>
      <c r="M21" s="52">
        <v>311</v>
      </c>
      <c r="N21" s="54">
        <v>0.019419294411489228</v>
      </c>
      <c r="O21" s="55">
        <v>1.3987138263665595</v>
      </c>
    </row>
    <row r="22" spans="2:15" ht="14.25" customHeight="1">
      <c r="B22" s="58">
        <v>12</v>
      </c>
      <c r="C22" s="59" t="s">
        <v>70</v>
      </c>
      <c r="D22" s="60">
        <v>99</v>
      </c>
      <c r="E22" s="61">
        <v>0.014327062228654125</v>
      </c>
      <c r="F22" s="60">
        <v>81</v>
      </c>
      <c r="G22" s="62">
        <v>0.030845392231530846</v>
      </c>
      <c r="H22" s="63">
        <v>0.22222222222222232</v>
      </c>
      <c r="I22" s="64">
        <v>141</v>
      </c>
      <c r="J22" s="65">
        <v>-0.2978723404255319</v>
      </c>
      <c r="K22" s="60">
        <v>418</v>
      </c>
      <c r="L22" s="61">
        <v>0.016725352112676055</v>
      </c>
      <c r="M22" s="60">
        <v>203</v>
      </c>
      <c r="N22" s="62">
        <v>0.012675616609428661</v>
      </c>
      <c r="O22" s="63">
        <v>1.0591133004926108</v>
      </c>
    </row>
    <row r="23" spans="2:15" ht="14.25" customHeight="1">
      <c r="B23" s="58">
        <v>13</v>
      </c>
      <c r="C23" s="59" t="s">
        <v>95</v>
      </c>
      <c r="D23" s="60">
        <v>51</v>
      </c>
      <c r="E23" s="61">
        <v>0.007380607814761216</v>
      </c>
      <c r="F23" s="60">
        <v>13</v>
      </c>
      <c r="G23" s="62">
        <v>0.0049504950495049506</v>
      </c>
      <c r="H23" s="63">
        <v>2.923076923076923</v>
      </c>
      <c r="I23" s="64">
        <v>34</v>
      </c>
      <c r="J23" s="65">
        <v>0.5</v>
      </c>
      <c r="K23" s="60">
        <v>128</v>
      </c>
      <c r="L23" s="61">
        <v>0.005121638924455826</v>
      </c>
      <c r="M23" s="60">
        <v>26</v>
      </c>
      <c r="N23" s="62">
        <v>0.0016234779893849517</v>
      </c>
      <c r="O23" s="63">
        <v>3.9230769230769234</v>
      </c>
    </row>
    <row r="24" spans="2:15" ht="14.25" customHeight="1">
      <c r="B24" s="58">
        <v>14</v>
      </c>
      <c r="C24" s="59" t="s">
        <v>18</v>
      </c>
      <c r="D24" s="60">
        <v>35</v>
      </c>
      <c r="E24" s="61">
        <v>0.005065123010130246</v>
      </c>
      <c r="F24" s="60">
        <v>21</v>
      </c>
      <c r="G24" s="62">
        <v>0.007996953541507998</v>
      </c>
      <c r="H24" s="63">
        <v>0.6666666666666667</v>
      </c>
      <c r="I24" s="64">
        <v>30</v>
      </c>
      <c r="J24" s="65">
        <v>0.16666666666666674</v>
      </c>
      <c r="K24" s="60">
        <v>113</v>
      </c>
      <c r="L24" s="61">
        <v>0.004521446862996159</v>
      </c>
      <c r="M24" s="60">
        <v>107</v>
      </c>
      <c r="N24" s="62">
        <v>0.006681236340930378</v>
      </c>
      <c r="O24" s="63">
        <v>0.05607476635514019</v>
      </c>
    </row>
    <row r="25" spans="2:15" ht="15">
      <c r="B25" s="66">
        <v>15</v>
      </c>
      <c r="C25" s="67" t="s">
        <v>96</v>
      </c>
      <c r="D25" s="68">
        <v>36</v>
      </c>
      <c r="E25" s="69">
        <v>0.005209840810419681</v>
      </c>
      <c r="F25" s="68">
        <v>16</v>
      </c>
      <c r="G25" s="70">
        <v>0.006092916984006093</v>
      </c>
      <c r="H25" s="71">
        <v>1.25</v>
      </c>
      <c r="I25" s="72">
        <v>32</v>
      </c>
      <c r="J25" s="73">
        <v>0.125</v>
      </c>
      <c r="K25" s="68">
        <v>108</v>
      </c>
      <c r="L25" s="69">
        <v>0.004321382842509603</v>
      </c>
      <c r="M25" s="68">
        <v>66</v>
      </c>
      <c r="N25" s="70">
        <v>0.0041211364345925695</v>
      </c>
      <c r="O25" s="71">
        <v>0.6363636363636365</v>
      </c>
    </row>
    <row r="26" spans="2:15" ht="15">
      <c r="B26" s="163" t="s">
        <v>53</v>
      </c>
      <c r="C26" s="164"/>
      <c r="D26" s="26">
        <f>SUM(D11:D25)</f>
        <v>6657</v>
      </c>
      <c r="E26" s="4">
        <f>D26/D28</f>
        <v>0.9633863965267728</v>
      </c>
      <c r="F26" s="26">
        <f>SUM(F11:F25)</f>
        <v>2568</v>
      </c>
      <c r="G26" s="4">
        <f>F26/F28</f>
        <v>0.9779131759329779</v>
      </c>
      <c r="H26" s="7">
        <f>D26/F26-1</f>
        <v>1.592289719626168</v>
      </c>
      <c r="I26" s="26">
        <f>SUM(I11:I25)</f>
        <v>7488</v>
      </c>
      <c r="J26" s="4">
        <f>D26/I26-1</f>
        <v>-0.1109775641025641</v>
      </c>
      <c r="K26" s="26">
        <f>SUM(K11:K25)</f>
        <v>24362</v>
      </c>
      <c r="L26" s="4">
        <f>K26/K28</f>
        <v>0.974791933418694</v>
      </c>
      <c r="M26" s="26">
        <f>SUM(M11:M25)</f>
        <v>15712</v>
      </c>
      <c r="N26" s="4">
        <f>M26/M28</f>
        <v>0.9810802372775523</v>
      </c>
      <c r="O26" s="7">
        <f>K26/M26-1</f>
        <v>0.5505346232179227</v>
      </c>
    </row>
    <row r="27" spans="2:15" ht="15">
      <c r="B27" s="163" t="s">
        <v>12</v>
      </c>
      <c r="C27" s="164"/>
      <c r="D27" s="3">
        <f>D28-SUM(D11:D25)</f>
        <v>253</v>
      </c>
      <c r="E27" s="4">
        <f>D27/D28</f>
        <v>0.03661360347322721</v>
      </c>
      <c r="F27" s="3">
        <f>F28-SUM(F11:F25)</f>
        <v>58</v>
      </c>
      <c r="G27" s="6">
        <f>F27/F28</f>
        <v>0.022086824067022087</v>
      </c>
      <c r="H27" s="7">
        <f>D27/F27-1</f>
        <v>3.362068965517241</v>
      </c>
      <c r="I27" s="3">
        <f>I28-SUM(I11:I25)</f>
        <v>196</v>
      </c>
      <c r="J27" s="8">
        <f>D27/I27-1</f>
        <v>0.2908163265306123</v>
      </c>
      <c r="K27" s="3">
        <f>K28-SUM(K11:K25)</f>
        <v>630</v>
      </c>
      <c r="L27" s="4">
        <f>K27/K28</f>
        <v>0.02520806658130602</v>
      </c>
      <c r="M27" s="3">
        <f>M28-SUM(M11:M25)</f>
        <v>303</v>
      </c>
      <c r="N27" s="4">
        <f>M27/M28</f>
        <v>0.018919762722447706</v>
      </c>
      <c r="O27" s="7">
        <f>K27/M27-1</f>
        <v>1.0792079207920793</v>
      </c>
    </row>
    <row r="28" spans="2:15" ht="15">
      <c r="B28" s="165" t="s">
        <v>13</v>
      </c>
      <c r="C28" s="166"/>
      <c r="D28" s="45">
        <v>6910</v>
      </c>
      <c r="E28" s="74">
        <v>1</v>
      </c>
      <c r="F28" s="45">
        <v>2626</v>
      </c>
      <c r="G28" s="75">
        <v>0.9999999999999997</v>
      </c>
      <c r="H28" s="42">
        <v>1.6313785224676316</v>
      </c>
      <c r="I28" s="46">
        <v>7684</v>
      </c>
      <c r="J28" s="43">
        <v>-0.10072878709005728</v>
      </c>
      <c r="K28" s="45">
        <v>24992</v>
      </c>
      <c r="L28" s="74">
        <v>1</v>
      </c>
      <c r="M28" s="45">
        <v>16015</v>
      </c>
      <c r="N28" s="75">
        <v>1.0000000000000004</v>
      </c>
      <c r="O28" s="42">
        <v>0.5605369965657196</v>
      </c>
    </row>
    <row r="29" spans="2:3" ht="15">
      <c r="B29" t="s">
        <v>114</v>
      </c>
      <c r="C29" s="21"/>
    </row>
    <row r="30" ht="15">
      <c r="B30" s="9" t="s">
        <v>113</v>
      </c>
    </row>
    <row r="31" ht="15">
      <c r="B31" s="22"/>
    </row>
    <row r="32" spans="2:23" ht="15">
      <c r="B32" s="145" t="s">
        <v>141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21"/>
      <c r="P32" s="145" t="s">
        <v>110</v>
      </c>
      <c r="Q32" s="145"/>
      <c r="R32" s="145"/>
      <c r="S32" s="145"/>
      <c r="T32" s="145"/>
      <c r="U32" s="145"/>
      <c r="V32" s="145"/>
      <c r="W32" s="145"/>
    </row>
    <row r="33" spans="2:23" ht="15">
      <c r="B33" s="162" t="s">
        <v>142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21"/>
      <c r="P33" s="162" t="s">
        <v>111</v>
      </c>
      <c r="Q33" s="162"/>
      <c r="R33" s="162"/>
      <c r="S33" s="162"/>
      <c r="T33" s="162"/>
      <c r="U33" s="162"/>
      <c r="V33" s="162"/>
      <c r="W33" s="162"/>
    </row>
    <row r="34" spans="2:23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6"/>
      <c r="L34" s="77" t="s">
        <v>4</v>
      </c>
      <c r="P34" s="15"/>
      <c r="Q34" s="15"/>
      <c r="R34" s="15"/>
      <c r="S34" s="15"/>
      <c r="T34" s="15"/>
      <c r="U34" s="15"/>
      <c r="V34" s="76"/>
      <c r="W34" s="77" t="s">
        <v>4</v>
      </c>
    </row>
    <row r="35" spans="2:23" ht="15">
      <c r="B35" s="149" t="s">
        <v>0</v>
      </c>
      <c r="C35" s="149" t="s">
        <v>46</v>
      </c>
      <c r="D35" s="126" t="s">
        <v>122</v>
      </c>
      <c r="E35" s="127"/>
      <c r="F35" s="127"/>
      <c r="G35" s="127"/>
      <c r="H35" s="127"/>
      <c r="I35" s="128"/>
      <c r="J35" s="126" t="s">
        <v>115</v>
      </c>
      <c r="K35" s="127"/>
      <c r="L35" s="128"/>
      <c r="P35" s="147" t="s">
        <v>0</v>
      </c>
      <c r="Q35" s="147" t="s">
        <v>46</v>
      </c>
      <c r="R35" s="126" t="s">
        <v>123</v>
      </c>
      <c r="S35" s="127"/>
      <c r="T35" s="127"/>
      <c r="U35" s="127"/>
      <c r="V35" s="127"/>
      <c r="W35" s="128"/>
    </row>
    <row r="36" spans="2:23" ht="15" customHeight="1">
      <c r="B36" s="150"/>
      <c r="C36" s="150"/>
      <c r="D36" s="123" t="s">
        <v>124</v>
      </c>
      <c r="E36" s="124"/>
      <c r="F36" s="124"/>
      <c r="G36" s="124"/>
      <c r="H36" s="124"/>
      <c r="I36" s="125"/>
      <c r="J36" s="123" t="s">
        <v>116</v>
      </c>
      <c r="K36" s="124"/>
      <c r="L36" s="125"/>
      <c r="P36" s="148"/>
      <c r="Q36" s="148"/>
      <c r="R36" s="123" t="s">
        <v>125</v>
      </c>
      <c r="S36" s="124"/>
      <c r="T36" s="124"/>
      <c r="U36" s="124"/>
      <c r="V36" s="124"/>
      <c r="W36" s="125"/>
    </row>
    <row r="37" spans="2:23" ht="15" customHeight="1">
      <c r="B37" s="150"/>
      <c r="C37" s="150"/>
      <c r="D37" s="135">
        <v>2021</v>
      </c>
      <c r="E37" s="136"/>
      <c r="F37" s="139">
        <v>2020</v>
      </c>
      <c r="G37" s="136"/>
      <c r="H37" s="156" t="s">
        <v>5</v>
      </c>
      <c r="I37" s="129" t="s">
        <v>54</v>
      </c>
      <c r="J37" s="167">
        <v>2021</v>
      </c>
      <c r="K37" s="130" t="s">
        <v>126</v>
      </c>
      <c r="L37" s="129" t="s">
        <v>128</v>
      </c>
      <c r="P37" s="148"/>
      <c r="Q37" s="148"/>
      <c r="R37" s="135">
        <v>2021</v>
      </c>
      <c r="S37" s="136"/>
      <c r="T37" s="135">
        <v>2020</v>
      </c>
      <c r="U37" s="136"/>
      <c r="V37" s="156" t="s">
        <v>5</v>
      </c>
      <c r="W37" s="170" t="s">
        <v>86</v>
      </c>
    </row>
    <row r="38" spans="2:23" ht="15">
      <c r="B38" s="178" t="s">
        <v>6</v>
      </c>
      <c r="C38" s="178" t="s">
        <v>46</v>
      </c>
      <c r="D38" s="137"/>
      <c r="E38" s="138"/>
      <c r="F38" s="140"/>
      <c r="G38" s="138"/>
      <c r="H38" s="157"/>
      <c r="I38" s="130"/>
      <c r="J38" s="167"/>
      <c r="K38" s="130"/>
      <c r="L38" s="130"/>
      <c r="P38" s="141" t="s">
        <v>6</v>
      </c>
      <c r="Q38" s="141" t="s">
        <v>46</v>
      </c>
      <c r="R38" s="137"/>
      <c r="S38" s="138"/>
      <c r="T38" s="137"/>
      <c r="U38" s="138"/>
      <c r="V38" s="157"/>
      <c r="W38" s="171"/>
    </row>
    <row r="39" spans="2:23" ht="15" customHeight="1">
      <c r="B39" s="178"/>
      <c r="C39" s="178"/>
      <c r="D39" s="119" t="s">
        <v>8</v>
      </c>
      <c r="E39" s="78" t="s">
        <v>2</v>
      </c>
      <c r="F39" s="119" t="s">
        <v>8</v>
      </c>
      <c r="G39" s="78" t="s">
        <v>2</v>
      </c>
      <c r="H39" s="143" t="s">
        <v>9</v>
      </c>
      <c r="I39" s="143" t="s">
        <v>55</v>
      </c>
      <c r="J39" s="79" t="s">
        <v>8</v>
      </c>
      <c r="K39" s="131" t="s">
        <v>127</v>
      </c>
      <c r="L39" s="131" t="s">
        <v>129</v>
      </c>
      <c r="P39" s="141"/>
      <c r="Q39" s="141"/>
      <c r="R39" s="119" t="s">
        <v>8</v>
      </c>
      <c r="S39" s="78" t="s">
        <v>2</v>
      </c>
      <c r="T39" s="119" t="s">
        <v>8</v>
      </c>
      <c r="U39" s="78" t="s">
        <v>2</v>
      </c>
      <c r="V39" s="143" t="s">
        <v>9</v>
      </c>
      <c r="W39" s="168" t="s">
        <v>87</v>
      </c>
    </row>
    <row r="40" spans="2:23" ht="14.25" customHeight="1">
      <c r="B40" s="179"/>
      <c r="C40" s="179"/>
      <c r="D40" s="118" t="s">
        <v>10</v>
      </c>
      <c r="E40" s="41" t="s">
        <v>11</v>
      </c>
      <c r="F40" s="118" t="s">
        <v>10</v>
      </c>
      <c r="G40" s="41" t="s">
        <v>11</v>
      </c>
      <c r="H40" s="144"/>
      <c r="I40" s="144"/>
      <c r="J40" s="118" t="s">
        <v>10</v>
      </c>
      <c r="K40" s="132"/>
      <c r="L40" s="132"/>
      <c r="P40" s="142"/>
      <c r="Q40" s="142"/>
      <c r="R40" s="118" t="s">
        <v>10</v>
      </c>
      <c r="S40" s="41" t="s">
        <v>11</v>
      </c>
      <c r="T40" s="118" t="s">
        <v>10</v>
      </c>
      <c r="U40" s="41" t="s">
        <v>11</v>
      </c>
      <c r="V40" s="151"/>
      <c r="W40" s="169"/>
    </row>
    <row r="41" spans="2:23" ht="15">
      <c r="B41" s="50">
        <v>1</v>
      </c>
      <c r="C41" s="80" t="s">
        <v>72</v>
      </c>
      <c r="D41" s="52">
        <v>993</v>
      </c>
      <c r="E41" s="57">
        <v>0.14370477568740955</v>
      </c>
      <c r="F41" s="52">
        <v>287</v>
      </c>
      <c r="G41" s="57">
        <v>0.10929169840060929</v>
      </c>
      <c r="H41" s="81">
        <v>2.4599303135888504</v>
      </c>
      <c r="I41" s="82">
        <v>1</v>
      </c>
      <c r="J41" s="52">
        <v>1038</v>
      </c>
      <c r="K41" s="83">
        <v>-0.043352601156069315</v>
      </c>
      <c r="L41" s="84">
        <v>0</v>
      </c>
      <c r="P41" s="50">
        <v>1</v>
      </c>
      <c r="Q41" s="80" t="s">
        <v>72</v>
      </c>
      <c r="R41" s="52">
        <v>3387</v>
      </c>
      <c r="S41" s="57">
        <v>0.13552336747759283</v>
      </c>
      <c r="T41" s="52">
        <v>1899</v>
      </c>
      <c r="U41" s="57">
        <v>0.11857633468623166</v>
      </c>
      <c r="V41" s="55">
        <v>0.7835703001579779</v>
      </c>
      <c r="W41" s="84">
        <v>0</v>
      </c>
    </row>
    <row r="42" spans="2:23" ht="15">
      <c r="B42" s="85">
        <v>2</v>
      </c>
      <c r="C42" s="86" t="s">
        <v>74</v>
      </c>
      <c r="D42" s="60">
        <v>602</v>
      </c>
      <c r="E42" s="65">
        <v>0.08712011577424023</v>
      </c>
      <c r="F42" s="60">
        <v>267</v>
      </c>
      <c r="G42" s="65">
        <v>0.10167555217060167</v>
      </c>
      <c r="H42" s="87">
        <v>1.254681647940075</v>
      </c>
      <c r="I42" s="88">
        <v>1</v>
      </c>
      <c r="J42" s="60">
        <v>718</v>
      </c>
      <c r="K42" s="89">
        <v>-0.1615598885793872</v>
      </c>
      <c r="L42" s="90">
        <v>0</v>
      </c>
      <c r="P42" s="85">
        <v>2</v>
      </c>
      <c r="Q42" s="86" t="s">
        <v>73</v>
      </c>
      <c r="R42" s="60">
        <v>2227</v>
      </c>
      <c r="S42" s="65">
        <v>0.0891085147247119</v>
      </c>
      <c r="T42" s="60">
        <v>1438</v>
      </c>
      <c r="U42" s="65">
        <v>0.08979082110521386</v>
      </c>
      <c r="V42" s="63">
        <v>0.5486787204450625</v>
      </c>
      <c r="W42" s="90">
        <v>1</v>
      </c>
    </row>
    <row r="43" spans="2:23" ht="15">
      <c r="B43" s="85">
        <v>3</v>
      </c>
      <c r="C43" s="86" t="s">
        <v>73</v>
      </c>
      <c r="D43" s="60">
        <v>597</v>
      </c>
      <c r="E43" s="65">
        <v>0.08639652677279305</v>
      </c>
      <c r="F43" s="60">
        <v>216</v>
      </c>
      <c r="G43" s="65">
        <v>0.08225437928408226</v>
      </c>
      <c r="H43" s="87">
        <v>1.7638888888888888</v>
      </c>
      <c r="I43" s="88">
        <v>1</v>
      </c>
      <c r="J43" s="60">
        <v>611</v>
      </c>
      <c r="K43" s="89">
        <v>-0.022913256955810146</v>
      </c>
      <c r="L43" s="90">
        <v>0</v>
      </c>
      <c r="P43" s="85">
        <v>3</v>
      </c>
      <c r="Q43" s="86" t="s">
        <v>74</v>
      </c>
      <c r="R43" s="60">
        <v>2222</v>
      </c>
      <c r="S43" s="65">
        <v>0.08890845070422536</v>
      </c>
      <c r="T43" s="60">
        <v>1239</v>
      </c>
      <c r="U43" s="65">
        <v>0.07736497034030597</v>
      </c>
      <c r="V43" s="63">
        <v>0.7933817594834545</v>
      </c>
      <c r="W43" s="90">
        <v>1</v>
      </c>
    </row>
    <row r="44" spans="2:23" ht="15">
      <c r="B44" s="85">
        <v>4</v>
      </c>
      <c r="C44" s="86" t="s">
        <v>79</v>
      </c>
      <c r="D44" s="60">
        <v>456</v>
      </c>
      <c r="E44" s="65">
        <v>0.06599131693198264</v>
      </c>
      <c r="F44" s="60">
        <v>313</v>
      </c>
      <c r="G44" s="65">
        <v>0.1191926884996192</v>
      </c>
      <c r="H44" s="87">
        <v>0.4568690095846646</v>
      </c>
      <c r="I44" s="88">
        <v>-3</v>
      </c>
      <c r="J44" s="60">
        <v>424</v>
      </c>
      <c r="K44" s="89">
        <v>0.07547169811320753</v>
      </c>
      <c r="L44" s="90">
        <v>1</v>
      </c>
      <c r="P44" s="85">
        <v>4</v>
      </c>
      <c r="Q44" s="86" t="s">
        <v>79</v>
      </c>
      <c r="R44" s="60">
        <v>1436</v>
      </c>
      <c r="S44" s="65">
        <v>0.057458386683738795</v>
      </c>
      <c r="T44" s="60">
        <v>1656</v>
      </c>
      <c r="U44" s="65">
        <v>0.10340305963159538</v>
      </c>
      <c r="V44" s="63">
        <v>-0.13285024154589375</v>
      </c>
      <c r="W44" s="90">
        <v>-2</v>
      </c>
    </row>
    <row r="45" spans="2:23" ht="15">
      <c r="B45" s="85">
        <v>5</v>
      </c>
      <c r="C45" s="91" t="s">
        <v>76</v>
      </c>
      <c r="D45" s="68">
        <v>321</v>
      </c>
      <c r="E45" s="73">
        <v>0.04645441389290883</v>
      </c>
      <c r="F45" s="68">
        <v>186</v>
      </c>
      <c r="G45" s="73">
        <v>0.07083015993907082</v>
      </c>
      <c r="H45" s="92">
        <v>0.7258064516129032</v>
      </c>
      <c r="I45" s="93">
        <v>0</v>
      </c>
      <c r="J45" s="68">
        <v>421</v>
      </c>
      <c r="K45" s="94">
        <v>-0.23752969121140144</v>
      </c>
      <c r="L45" s="95">
        <v>1</v>
      </c>
      <c r="P45" s="85">
        <v>5</v>
      </c>
      <c r="Q45" s="91" t="s">
        <v>76</v>
      </c>
      <c r="R45" s="68">
        <v>1325</v>
      </c>
      <c r="S45" s="73">
        <v>0.05301696542893726</v>
      </c>
      <c r="T45" s="68">
        <v>858</v>
      </c>
      <c r="U45" s="73">
        <v>0.0535747736497034</v>
      </c>
      <c r="V45" s="71">
        <v>0.5442890442890442</v>
      </c>
      <c r="W45" s="95">
        <v>0</v>
      </c>
    </row>
    <row r="46" spans="2:23" ht="15">
      <c r="B46" s="96">
        <v>6</v>
      </c>
      <c r="C46" s="80" t="s">
        <v>143</v>
      </c>
      <c r="D46" s="52">
        <v>317</v>
      </c>
      <c r="E46" s="57">
        <v>0.045875542691751085</v>
      </c>
      <c r="F46" s="52">
        <v>35</v>
      </c>
      <c r="G46" s="57">
        <v>0.013328255902513329</v>
      </c>
      <c r="H46" s="81">
        <v>8.057142857142857</v>
      </c>
      <c r="I46" s="82">
        <v>14</v>
      </c>
      <c r="J46" s="52">
        <v>223</v>
      </c>
      <c r="K46" s="83">
        <v>0.42152466367713015</v>
      </c>
      <c r="L46" s="84">
        <v>6</v>
      </c>
      <c r="P46" s="96">
        <v>6</v>
      </c>
      <c r="Q46" s="80" t="s">
        <v>75</v>
      </c>
      <c r="R46" s="52">
        <v>1226</v>
      </c>
      <c r="S46" s="57">
        <v>0.049055697823303455</v>
      </c>
      <c r="T46" s="52">
        <v>838</v>
      </c>
      <c r="U46" s="57">
        <v>0.05232594442709959</v>
      </c>
      <c r="V46" s="55">
        <v>0.46300715990453467</v>
      </c>
      <c r="W46" s="84">
        <v>0</v>
      </c>
    </row>
    <row r="47" spans="2:23" ht="15">
      <c r="B47" s="85">
        <v>7</v>
      </c>
      <c r="C47" s="86" t="s">
        <v>88</v>
      </c>
      <c r="D47" s="60">
        <v>299</v>
      </c>
      <c r="E47" s="65">
        <v>0.043270622286541244</v>
      </c>
      <c r="F47" s="60">
        <v>79</v>
      </c>
      <c r="G47" s="65">
        <v>0.030083777608530083</v>
      </c>
      <c r="H47" s="87">
        <v>2.7848101265822787</v>
      </c>
      <c r="I47" s="88">
        <v>2</v>
      </c>
      <c r="J47" s="60">
        <v>254</v>
      </c>
      <c r="K47" s="89">
        <v>0.17716535433070857</v>
      </c>
      <c r="L47" s="90">
        <v>1</v>
      </c>
      <c r="P47" s="85">
        <v>7</v>
      </c>
      <c r="Q47" s="86" t="s">
        <v>88</v>
      </c>
      <c r="R47" s="60">
        <v>982</v>
      </c>
      <c r="S47" s="65">
        <v>0.03929257362355954</v>
      </c>
      <c r="T47" s="60">
        <v>487</v>
      </c>
      <c r="U47" s="65">
        <v>0.03040899157040275</v>
      </c>
      <c r="V47" s="63">
        <v>1.0164271047227924</v>
      </c>
      <c r="W47" s="90">
        <v>3</v>
      </c>
    </row>
    <row r="48" spans="2:23" ht="15">
      <c r="B48" s="85">
        <v>8</v>
      </c>
      <c r="C48" s="86" t="s">
        <v>83</v>
      </c>
      <c r="D48" s="60">
        <v>248</v>
      </c>
      <c r="E48" s="65">
        <v>0.03589001447178003</v>
      </c>
      <c r="F48" s="60">
        <v>69</v>
      </c>
      <c r="G48" s="65">
        <v>0.026275704493526276</v>
      </c>
      <c r="H48" s="87">
        <v>2.5942028985507246</v>
      </c>
      <c r="I48" s="88">
        <v>3</v>
      </c>
      <c r="J48" s="60">
        <v>224</v>
      </c>
      <c r="K48" s="89">
        <v>0.1071428571428572</v>
      </c>
      <c r="L48" s="90">
        <v>3</v>
      </c>
      <c r="P48" s="85">
        <v>8</v>
      </c>
      <c r="Q48" s="86" t="s">
        <v>83</v>
      </c>
      <c r="R48" s="60">
        <v>860</v>
      </c>
      <c r="S48" s="65">
        <v>0.03441101152368758</v>
      </c>
      <c r="T48" s="60">
        <v>490</v>
      </c>
      <c r="U48" s="65">
        <v>0.030596315953793318</v>
      </c>
      <c r="V48" s="63">
        <v>0.7551020408163265</v>
      </c>
      <c r="W48" s="90">
        <v>1</v>
      </c>
    </row>
    <row r="49" spans="2:23" ht="15">
      <c r="B49" s="85">
        <v>9</v>
      </c>
      <c r="C49" s="86" t="s">
        <v>75</v>
      </c>
      <c r="D49" s="60">
        <v>246</v>
      </c>
      <c r="E49" s="65">
        <v>0.03560057887120116</v>
      </c>
      <c r="F49" s="60">
        <v>123</v>
      </c>
      <c r="G49" s="65">
        <v>0.04683929931454684</v>
      </c>
      <c r="H49" s="87">
        <v>1</v>
      </c>
      <c r="I49" s="88">
        <v>-3</v>
      </c>
      <c r="J49" s="60">
        <v>566</v>
      </c>
      <c r="K49" s="89">
        <v>-0.5653710247349824</v>
      </c>
      <c r="L49" s="90">
        <v>-5</v>
      </c>
      <c r="P49" s="85">
        <v>9</v>
      </c>
      <c r="Q49" s="86" t="s">
        <v>94</v>
      </c>
      <c r="R49" s="60">
        <v>839</v>
      </c>
      <c r="S49" s="65">
        <v>0.03357074263764405</v>
      </c>
      <c r="T49" s="60">
        <v>189</v>
      </c>
      <c r="U49" s="65">
        <v>0.011801436153605994</v>
      </c>
      <c r="V49" s="63">
        <v>3.439153439153439</v>
      </c>
      <c r="W49" s="90">
        <v>18</v>
      </c>
    </row>
    <row r="50" spans="2:23" ht="15">
      <c r="B50" s="97">
        <v>10</v>
      </c>
      <c r="C50" s="91" t="s">
        <v>117</v>
      </c>
      <c r="D50" s="68">
        <v>212</v>
      </c>
      <c r="E50" s="73">
        <v>0.030680173661360347</v>
      </c>
      <c r="F50" s="68">
        <v>61</v>
      </c>
      <c r="G50" s="73">
        <v>0.023229246001523228</v>
      </c>
      <c r="H50" s="92">
        <v>2.4754098360655736</v>
      </c>
      <c r="I50" s="93">
        <v>2</v>
      </c>
      <c r="J50" s="68">
        <v>241</v>
      </c>
      <c r="K50" s="94">
        <v>-0.1203319502074689</v>
      </c>
      <c r="L50" s="95">
        <v>0</v>
      </c>
      <c r="P50" s="97">
        <v>10</v>
      </c>
      <c r="Q50" s="91" t="s">
        <v>143</v>
      </c>
      <c r="R50" s="68">
        <v>745</v>
      </c>
      <c r="S50" s="73">
        <v>0.029809539052496798</v>
      </c>
      <c r="T50" s="68">
        <v>311</v>
      </c>
      <c r="U50" s="73">
        <v>0.019419294411489228</v>
      </c>
      <c r="V50" s="71">
        <v>1.395498392282958</v>
      </c>
      <c r="W50" s="95">
        <v>5</v>
      </c>
    </row>
    <row r="51" spans="2:23" ht="15">
      <c r="B51" s="163" t="s">
        <v>77</v>
      </c>
      <c r="C51" s="164"/>
      <c r="D51" s="26">
        <f>SUM(D41:D50)</f>
        <v>4291</v>
      </c>
      <c r="E51" s="6">
        <f>D51/D53</f>
        <v>0.6209840810419681</v>
      </c>
      <c r="F51" s="26">
        <f>SUM(F41:F50)</f>
        <v>1636</v>
      </c>
      <c r="G51" s="6">
        <f>F51/F53</f>
        <v>0.623000761614623</v>
      </c>
      <c r="H51" s="17">
        <f>D51/F51-1</f>
        <v>1.6228606356968216</v>
      </c>
      <c r="I51" s="25"/>
      <c r="J51" s="26">
        <f>SUM(J41:J50)</f>
        <v>4720</v>
      </c>
      <c r="K51" s="18">
        <f>E51/J51-1</f>
        <v>-0.9998684355760504</v>
      </c>
      <c r="L51" s="19"/>
      <c r="P51" s="163" t="s">
        <v>77</v>
      </c>
      <c r="Q51" s="164"/>
      <c r="R51" s="26">
        <f>SUM(R41:R50)</f>
        <v>15249</v>
      </c>
      <c r="S51" s="6">
        <f>R51/R53</f>
        <v>0.6101552496798975</v>
      </c>
      <c r="T51" s="26">
        <f>SUM(T41:T50)</f>
        <v>9405</v>
      </c>
      <c r="U51" s="6">
        <f>T51/T53</f>
        <v>0.5872619419294411</v>
      </c>
      <c r="V51" s="17">
        <f>R51/T51-1</f>
        <v>0.6213716108452951</v>
      </c>
      <c r="W51" s="106"/>
    </row>
    <row r="52" spans="2:23" ht="15">
      <c r="B52" s="163" t="s">
        <v>12</v>
      </c>
      <c r="C52" s="164"/>
      <c r="D52" s="26">
        <f>D53-D51</f>
        <v>2619</v>
      </c>
      <c r="E52" s="6">
        <f>D52/D53</f>
        <v>0.3790159189580318</v>
      </c>
      <c r="F52" s="26">
        <f>F53-F51</f>
        <v>990</v>
      </c>
      <c r="G52" s="6">
        <f>F52/F53</f>
        <v>0.376999238385377</v>
      </c>
      <c r="H52" s="17">
        <f>D52/F52-1</f>
        <v>1.6454545454545455</v>
      </c>
      <c r="I52" s="3"/>
      <c r="J52" s="26">
        <f>J53-SUM(J41:J50)</f>
        <v>2964</v>
      </c>
      <c r="K52" s="18">
        <f>E52/J52-1</f>
        <v>-0.9998721268829426</v>
      </c>
      <c r="L52" s="19"/>
      <c r="P52" s="163" t="s">
        <v>12</v>
      </c>
      <c r="Q52" s="164"/>
      <c r="R52" s="26">
        <f>R53-R51</f>
        <v>9743</v>
      </c>
      <c r="S52" s="6">
        <f>R52/R53</f>
        <v>0.3898447503201024</v>
      </c>
      <c r="T52" s="26">
        <f>T53-T51</f>
        <v>6610</v>
      </c>
      <c r="U52" s="6">
        <f>T52/T53</f>
        <v>0.41273805807055886</v>
      </c>
      <c r="V52" s="17">
        <f>R52/T52-1</f>
        <v>0.4739788199697428</v>
      </c>
      <c r="W52" s="107"/>
    </row>
    <row r="53" spans="2:23" ht="15">
      <c r="B53" s="165" t="s">
        <v>35</v>
      </c>
      <c r="C53" s="166"/>
      <c r="D53" s="24">
        <v>6910</v>
      </c>
      <c r="E53" s="98">
        <v>1</v>
      </c>
      <c r="F53" s="24">
        <v>2626</v>
      </c>
      <c r="G53" s="98">
        <v>1</v>
      </c>
      <c r="H53" s="20">
        <v>1.6313785224676316</v>
      </c>
      <c r="I53" s="20"/>
      <c r="J53" s="24">
        <v>7684</v>
      </c>
      <c r="K53" s="44">
        <v>-0.10072878709005728</v>
      </c>
      <c r="L53" s="99"/>
      <c r="P53" s="165" t="s">
        <v>35</v>
      </c>
      <c r="Q53" s="166"/>
      <c r="R53" s="24">
        <v>24992</v>
      </c>
      <c r="S53" s="98">
        <v>1</v>
      </c>
      <c r="T53" s="24">
        <v>16015</v>
      </c>
      <c r="U53" s="98">
        <v>1</v>
      </c>
      <c r="V53" s="108">
        <v>0.5605369965657196</v>
      </c>
      <c r="W53" s="99"/>
    </row>
    <row r="54" spans="2:16" ht="15">
      <c r="B54" t="s">
        <v>114</v>
      </c>
      <c r="P54" t="s">
        <v>114</v>
      </c>
    </row>
    <row r="55" spans="2:16" ht="15">
      <c r="B55" s="9" t="s">
        <v>113</v>
      </c>
      <c r="P55" s="9" t="s">
        <v>113</v>
      </c>
    </row>
    <row r="63" ht="15" customHeight="1"/>
    <row r="65" ht="15" customHeight="1"/>
  </sheetData>
  <sheetProtection/>
  <mergeCells count="67">
    <mergeCell ref="P53:Q53"/>
    <mergeCell ref="P38:P40"/>
    <mergeCell ref="Q38:Q40"/>
    <mergeCell ref="V39:V40"/>
    <mergeCell ref="W39:W40"/>
    <mergeCell ref="P51:Q51"/>
    <mergeCell ref="P52:Q52"/>
    <mergeCell ref="P32:W32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88" dxfId="146" operator="lessThan">
      <formula>0</formula>
    </cfRule>
  </conditionalFormatting>
  <conditionalFormatting sqref="H26 O26">
    <cfRule type="cellIs" priority="488" dxfId="146" operator="lessThan">
      <formula>0</formula>
    </cfRule>
  </conditionalFormatting>
  <conditionalFormatting sqref="K52">
    <cfRule type="cellIs" priority="405" dxfId="146" operator="lessThan">
      <formula>0</formula>
    </cfRule>
  </conditionalFormatting>
  <conditionalFormatting sqref="H52 J52">
    <cfRule type="cellIs" priority="406" dxfId="146" operator="lessThan">
      <formula>0</formula>
    </cfRule>
  </conditionalFormatting>
  <conditionalFormatting sqref="K51">
    <cfRule type="cellIs" priority="403" dxfId="146" operator="lessThan">
      <formula>0</formula>
    </cfRule>
  </conditionalFormatting>
  <conditionalFormatting sqref="H51">
    <cfRule type="cellIs" priority="404" dxfId="146" operator="lessThan">
      <formula>0</formula>
    </cfRule>
  </conditionalFormatting>
  <conditionalFormatting sqref="L52">
    <cfRule type="cellIs" priority="401" dxfId="146" operator="lessThan">
      <formula>0</formula>
    </cfRule>
  </conditionalFormatting>
  <conditionalFormatting sqref="K52">
    <cfRule type="cellIs" priority="402" dxfId="146" operator="lessThan">
      <formula>0</formula>
    </cfRule>
  </conditionalFormatting>
  <conditionalFormatting sqref="L51">
    <cfRule type="cellIs" priority="399" dxfId="146" operator="lessThan">
      <formula>0</formula>
    </cfRule>
  </conditionalFormatting>
  <conditionalFormatting sqref="K51">
    <cfRule type="cellIs" priority="400" dxfId="146" operator="lessThan">
      <formula>0</formula>
    </cfRule>
  </conditionalFormatting>
  <conditionalFormatting sqref="O28 J28 H28">
    <cfRule type="cellIs" priority="58" dxfId="146" operator="lessThan">
      <formula>0</formula>
    </cfRule>
  </conditionalFormatting>
  <conditionalFormatting sqref="K41:K50 H41:H50">
    <cfRule type="cellIs" priority="57" dxfId="146" operator="lessThan">
      <formula>0</formula>
    </cfRule>
  </conditionalFormatting>
  <conditionalFormatting sqref="L41:L50">
    <cfRule type="cellIs" priority="54" dxfId="146" operator="lessThan">
      <formula>0</formula>
    </cfRule>
    <cfRule type="cellIs" priority="55" dxfId="148" operator="equal">
      <formula>0</formula>
    </cfRule>
    <cfRule type="cellIs" priority="56" dxfId="149" operator="greaterThan">
      <formula>0</formula>
    </cfRule>
  </conditionalFormatting>
  <conditionalFormatting sqref="I41:I50">
    <cfRule type="cellIs" priority="51" dxfId="146" operator="lessThan">
      <formula>0</formula>
    </cfRule>
    <cfRule type="cellIs" priority="52" dxfId="148" operator="equal">
      <formula>0</formula>
    </cfRule>
    <cfRule type="cellIs" priority="53" dxfId="149" operator="greaterThan">
      <formula>0</formula>
    </cfRule>
  </conditionalFormatting>
  <conditionalFormatting sqref="H53:I53 K53">
    <cfRule type="cellIs" priority="50" dxfId="146" operator="lessThan">
      <formula>0</formula>
    </cfRule>
  </conditionalFormatting>
  <conditionalFormatting sqref="L53">
    <cfRule type="cellIs" priority="49" dxfId="146" operator="lessThan">
      <formula>0</formula>
    </cfRule>
  </conditionalFormatting>
  <conditionalFormatting sqref="H11:H15 J11:J15 O11:O15">
    <cfRule type="cellIs" priority="30" dxfId="146" operator="lessThan">
      <formula>0</formula>
    </cfRule>
  </conditionalFormatting>
  <conditionalFormatting sqref="H16:H25 J16:J25 O16:O25">
    <cfRule type="cellIs" priority="29" dxfId="146" operator="lessThan">
      <formula>0</formula>
    </cfRule>
  </conditionalFormatting>
  <conditionalFormatting sqref="D11:E25 G11:J25 L11:L25 N11:O25">
    <cfRule type="cellIs" priority="28" dxfId="147" operator="equal">
      <formula>0</formula>
    </cfRule>
  </conditionalFormatting>
  <conditionalFormatting sqref="F11:F25">
    <cfRule type="cellIs" priority="27" dxfId="147" operator="equal">
      <formula>0</formula>
    </cfRule>
  </conditionalFormatting>
  <conditionalFormatting sqref="K11:K25">
    <cfRule type="cellIs" priority="26" dxfId="147" operator="equal">
      <formula>0</formula>
    </cfRule>
  </conditionalFormatting>
  <conditionalFormatting sqref="M11:M25">
    <cfRule type="cellIs" priority="25" dxfId="147" operator="equal">
      <formula>0</formula>
    </cfRule>
  </conditionalFormatting>
  <conditionalFormatting sqref="V51">
    <cfRule type="cellIs" priority="7" dxfId="146" operator="lessThan">
      <formula>0</formula>
    </cfRule>
  </conditionalFormatting>
  <conditionalFormatting sqref="W5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W52">
    <cfRule type="cellIs" priority="9" dxfId="146" operator="lessThan">
      <formula>0</formula>
    </cfRule>
  </conditionalFormatting>
  <conditionalFormatting sqref="V52">
    <cfRule type="cellIs" priority="8" dxfId="146" operator="lessThan">
      <formula>0</formula>
    </cfRule>
  </conditionalFormatting>
  <conditionalFormatting sqref="V41:V50">
    <cfRule type="cellIs" priority="6" dxfId="146" operator="lessThan">
      <formula>0</formula>
    </cfRule>
  </conditionalFormatting>
  <conditionalFormatting sqref="W41:W5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V53">
    <cfRule type="cellIs" priority="2" dxfId="146" operator="lessThan">
      <formula>0</formula>
    </cfRule>
  </conditionalFormatting>
  <conditionalFormatting sqref="W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L38" sqref="L38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8"/>
      <c r="O1" s="49">
        <v>44321</v>
      </c>
    </row>
    <row r="2" spans="2:15" ht="14.25" customHeight="1">
      <c r="B2" s="133" t="s">
        <v>15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2:15" ht="14.25" customHeight="1">
      <c r="B3" s="134" t="s">
        <v>16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7" t="s">
        <v>0</v>
      </c>
      <c r="C5" s="149" t="s">
        <v>1</v>
      </c>
      <c r="D5" s="126" t="s">
        <v>122</v>
      </c>
      <c r="E5" s="127"/>
      <c r="F5" s="127"/>
      <c r="G5" s="127"/>
      <c r="H5" s="128"/>
      <c r="I5" s="127" t="s">
        <v>115</v>
      </c>
      <c r="J5" s="127"/>
      <c r="K5" s="126" t="s">
        <v>123</v>
      </c>
      <c r="L5" s="127"/>
      <c r="M5" s="127"/>
      <c r="N5" s="127"/>
      <c r="O5" s="128"/>
    </row>
    <row r="6" spans="2:15" ht="14.25" customHeight="1">
      <c r="B6" s="148"/>
      <c r="C6" s="150"/>
      <c r="D6" s="123" t="s">
        <v>124</v>
      </c>
      <c r="E6" s="124"/>
      <c r="F6" s="124"/>
      <c r="G6" s="124"/>
      <c r="H6" s="125"/>
      <c r="I6" s="124" t="s">
        <v>116</v>
      </c>
      <c r="J6" s="124"/>
      <c r="K6" s="123" t="s">
        <v>125</v>
      </c>
      <c r="L6" s="124"/>
      <c r="M6" s="124"/>
      <c r="N6" s="124"/>
      <c r="O6" s="125"/>
    </row>
    <row r="7" spans="2:15" ht="14.25" customHeight="1">
      <c r="B7" s="148"/>
      <c r="C7" s="148"/>
      <c r="D7" s="135">
        <v>2021</v>
      </c>
      <c r="E7" s="136"/>
      <c r="F7" s="139">
        <v>2020</v>
      </c>
      <c r="G7" s="139"/>
      <c r="H7" s="156" t="s">
        <v>5</v>
      </c>
      <c r="I7" s="158">
        <v>2021</v>
      </c>
      <c r="J7" s="135" t="s">
        <v>126</v>
      </c>
      <c r="K7" s="135">
        <v>2021</v>
      </c>
      <c r="L7" s="136"/>
      <c r="M7" s="139">
        <v>2020</v>
      </c>
      <c r="N7" s="136"/>
      <c r="O7" s="161" t="s">
        <v>5</v>
      </c>
    </row>
    <row r="8" spans="2:15" ht="14.25" customHeight="1">
      <c r="B8" s="141" t="s">
        <v>6</v>
      </c>
      <c r="C8" s="141" t="s">
        <v>7</v>
      </c>
      <c r="D8" s="137"/>
      <c r="E8" s="138"/>
      <c r="F8" s="140"/>
      <c r="G8" s="140"/>
      <c r="H8" s="157"/>
      <c r="I8" s="159"/>
      <c r="J8" s="160"/>
      <c r="K8" s="137"/>
      <c r="L8" s="138"/>
      <c r="M8" s="140"/>
      <c r="N8" s="138"/>
      <c r="O8" s="161"/>
    </row>
    <row r="9" spans="2:15" ht="14.25" customHeight="1">
      <c r="B9" s="141"/>
      <c r="C9" s="141"/>
      <c r="D9" s="114" t="s">
        <v>8</v>
      </c>
      <c r="E9" s="115" t="s">
        <v>2</v>
      </c>
      <c r="F9" s="113" t="s">
        <v>8</v>
      </c>
      <c r="G9" s="38" t="s">
        <v>2</v>
      </c>
      <c r="H9" s="143" t="s">
        <v>9</v>
      </c>
      <c r="I9" s="39" t="s">
        <v>8</v>
      </c>
      <c r="J9" s="154" t="s">
        <v>127</v>
      </c>
      <c r="K9" s="114" t="s">
        <v>8</v>
      </c>
      <c r="L9" s="37" t="s">
        <v>2</v>
      </c>
      <c r="M9" s="113" t="s">
        <v>8</v>
      </c>
      <c r="N9" s="37" t="s">
        <v>2</v>
      </c>
      <c r="O9" s="152" t="s">
        <v>9</v>
      </c>
    </row>
    <row r="10" spans="2:15" ht="14.25" customHeight="1">
      <c r="B10" s="142"/>
      <c r="C10" s="142"/>
      <c r="D10" s="117" t="s">
        <v>10</v>
      </c>
      <c r="E10" s="116" t="s">
        <v>11</v>
      </c>
      <c r="F10" s="36" t="s">
        <v>10</v>
      </c>
      <c r="G10" s="41" t="s">
        <v>11</v>
      </c>
      <c r="H10" s="151"/>
      <c r="I10" s="40" t="s">
        <v>10</v>
      </c>
      <c r="J10" s="155"/>
      <c r="K10" s="117" t="s">
        <v>10</v>
      </c>
      <c r="L10" s="116" t="s">
        <v>11</v>
      </c>
      <c r="M10" s="36" t="s">
        <v>10</v>
      </c>
      <c r="N10" s="116" t="s">
        <v>11</v>
      </c>
      <c r="O10" s="153"/>
    </row>
    <row r="11" spans="2:15" ht="14.25" customHeight="1">
      <c r="B11" s="50">
        <v>1</v>
      </c>
      <c r="C11" s="51" t="s">
        <v>20</v>
      </c>
      <c r="D11" s="52">
        <v>7501</v>
      </c>
      <c r="E11" s="53">
        <v>0.159395652266304</v>
      </c>
      <c r="F11" s="52">
        <v>2503</v>
      </c>
      <c r="G11" s="54">
        <v>0.14010635320458997</v>
      </c>
      <c r="H11" s="55">
        <v>1.996803835397523</v>
      </c>
      <c r="I11" s="56">
        <v>8422</v>
      </c>
      <c r="J11" s="57">
        <v>-0.10935644739966754</v>
      </c>
      <c r="K11" s="52">
        <v>29079</v>
      </c>
      <c r="L11" s="53">
        <v>0.15889642962525818</v>
      </c>
      <c r="M11" s="52">
        <v>19628</v>
      </c>
      <c r="N11" s="54">
        <v>0.14132046943624452</v>
      </c>
      <c r="O11" s="55">
        <v>0.4815060118198491</v>
      </c>
    </row>
    <row r="12" spans="2:15" ht="14.25" customHeight="1">
      <c r="B12" s="58">
        <v>2</v>
      </c>
      <c r="C12" s="59" t="s">
        <v>18</v>
      </c>
      <c r="D12" s="60">
        <v>4835</v>
      </c>
      <c r="E12" s="61">
        <v>0.10274336471238232</v>
      </c>
      <c r="F12" s="60">
        <v>1960</v>
      </c>
      <c r="G12" s="62">
        <v>0.10971172684019032</v>
      </c>
      <c r="H12" s="63">
        <v>1.4668367346938775</v>
      </c>
      <c r="I12" s="64">
        <v>6249</v>
      </c>
      <c r="J12" s="65">
        <v>-0.2262762041926708</v>
      </c>
      <c r="K12" s="60">
        <v>19984</v>
      </c>
      <c r="L12" s="61">
        <v>0.10919860551020186</v>
      </c>
      <c r="M12" s="60">
        <v>17156</v>
      </c>
      <c r="N12" s="62">
        <v>0.12352221182230542</v>
      </c>
      <c r="O12" s="63">
        <v>0.16484028911168114</v>
      </c>
    </row>
    <row r="13" spans="2:15" ht="14.25" customHeight="1">
      <c r="B13" s="58">
        <v>3</v>
      </c>
      <c r="C13" s="59" t="s">
        <v>19</v>
      </c>
      <c r="D13" s="60">
        <v>4240</v>
      </c>
      <c r="E13" s="61">
        <v>0.09009966212626702</v>
      </c>
      <c r="F13" s="60">
        <v>1300</v>
      </c>
      <c r="G13" s="62">
        <v>0.07276798208788134</v>
      </c>
      <c r="H13" s="63">
        <v>2.2615384615384615</v>
      </c>
      <c r="I13" s="64">
        <v>4322</v>
      </c>
      <c r="J13" s="65">
        <v>-0.01897269782508093</v>
      </c>
      <c r="K13" s="60">
        <v>15883</v>
      </c>
      <c r="L13" s="61">
        <v>0.0867895041692622</v>
      </c>
      <c r="M13" s="60">
        <v>11931</v>
      </c>
      <c r="N13" s="62">
        <v>0.08590251277989776</v>
      </c>
      <c r="O13" s="63">
        <v>0.3312379515547732</v>
      </c>
    </row>
    <row r="14" spans="2:15" ht="14.25" customHeight="1">
      <c r="B14" s="58">
        <v>4</v>
      </c>
      <c r="C14" s="59" t="s">
        <v>22</v>
      </c>
      <c r="D14" s="60">
        <v>2692</v>
      </c>
      <c r="E14" s="61">
        <v>0.05720478548205444</v>
      </c>
      <c r="F14" s="60">
        <v>968</v>
      </c>
      <c r="G14" s="62">
        <v>0.05418415897005318</v>
      </c>
      <c r="H14" s="63">
        <v>1.78099173553719</v>
      </c>
      <c r="I14" s="64">
        <v>2906</v>
      </c>
      <c r="J14" s="65">
        <v>-0.07364074328974535</v>
      </c>
      <c r="K14" s="60">
        <v>10633</v>
      </c>
      <c r="L14" s="61">
        <v>0.058101920155623314</v>
      </c>
      <c r="M14" s="60">
        <v>6584</v>
      </c>
      <c r="N14" s="62">
        <v>0.04740442076463388</v>
      </c>
      <c r="O14" s="63">
        <v>0.6149756986634265</v>
      </c>
    </row>
    <row r="15" spans="2:15" ht="14.25" customHeight="1">
      <c r="B15" s="66">
        <v>5</v>
      </c>
      <c r="C15" s="67" t="s">
        <v>23</v>
      </c>
      <c r="D15" s="68">
        <v>2492</v>
      </c>
      <c r="E15" s="69">
        <v>0.05295480141949468</v>
      </c>
      <c r="F15" s="68">
        <v>990</v>
      </c>
      <c r="G15" s="70">
        <v>0.055415617128463476</v>
      </c>
      <c r="H15" s="71">
        <v>1.5171717171717174</v>
      </c>
      <c r="I15" s="72">
        <v>2775</v>
      </c>
      <c r="J15" s="73">
        <v>-0.10198198198198194</v>
      </c>
      <c r="K15" s="68">
        <v>9600</v>
      </c>
      <c r="L15" s="69">
        <v>0.052457296482082555</v>
      </c>
      <c r="M15" s="68">
        <v>7541</v>
      </c>
      <c r="N15" s="70">
        <v>0.05429476564187487</v>
      </c>
      <c r="O15" s="71">
        <v>0.2730407107810635</v>
      </c>
    </row>
    <row r="16" spans="2:15" ht="14.25" customHeight="1">
      <c r="B16" s="50">
        <v>6</v>
      </c>
      <c r="C16" s="51" t="s">
        <v>32</v>
      </c>
      <c r="D16" s="52">
        <v>2455</v>
      </c>
      <c r="E16" s="53">
        <v>0.05216855436792112</v>
      </c>
      <c r="F16" s="52">
        <v>1142</v>
      </c>
      <c r="G16" s="54">
        <v>0.0639238734956619</v>
      </c>
      <c r="H16" s="55">
        <v>1.149737302977233</v>
      </c>
      <c r="I16" s="56">
        <v>2789</v>
      </c>
      <c r="J16" s="57">
        <v>-0.11975618501254925</v>
      </c>
      <c r="K16" s="52">
        <v>9193</v>
      </c>
      <c r="L16" s="53">
        <v>0.05023332568331093</v>
      </c>
      <c r="M16" s="52">
        <v>7567</v>
      </c>
      <c r="N16" s="54">
        <v>0.05448196414428685</v>
      </c>
      <c r="O16" s="55">
        <v>0.21488040174441658</v>
      </c>
    </row>
    <row r="17" spans="2:15" ht="14.25" customHeight="1">
      <c r="B17" s="58">
        <v>7</v>
      </c>
      <c r="C17" s="59" t="s">
        <v>25</v>
      </c>
      <c r="D17" s="60">
        <v>2141</v>
      </c>
      <c r="E17" s="61">
        <v>0.045496079389702286</v>
      </c>
      <c r="F17" s="60">
        <v>967</v>
      </c>
      <c r="G17" s="62">
        <v>0.05412818359921635</v>
      </c>
      <c r="H17" s="63">
        <v>1.2140641158221301</v>
      </c>
      <c r="I17" s="64">
        <v>2849</v>
      </c>
      <c r="J17" s="65">
        <v>-0.24850824850824849</v>
      </c>
      <c r="K17" s="60">
        <v>8556</v>
      </c>
      <c r="L17" s="61">
        <v>0.046752565489656076</v>
      </c>
      <c r="M17" s="60">
        <v>7611</v>
      </c>
      <c r="N17" s="62">
        <v>0.05479876160990712</v>
      </c>
      <c r="O17" s="63">
        <v>0.12416239653133632</v>
      </c>
    </row>
    <row r="18" spans="2:15" ht="14.25" customHeight="1">
      <c r="B18" s="58">
        <v>8</v>
      </c>
      <c r="C18" s="59" t="s">
        <v>17</v>
      </c>
      <c r="D18" s="60">
        <v>2133</v>
      </c>
      <c r="E18" s="61">
        <v>0.0453260800271999</v>
      </c>
      <c r="F18" s="60">
        <v>971</v>
      </c>
      <c r="G18" s="62">
        <v>0.05435208508256367</v>
      </c>
      <c r="H18" s="63">
        <v>1.196704428424305</v>
      </c>
      <c r="I18" s="64">
        <v>2390</v>
      </c>
      <c r="J18" s="65">
        <v>-0.10753138075313806</v>
      </c>
      <c r="K18" s="60">
        <v>8213</v>
      </c>
      <c r="L18" s="61">
        <v>0.044878310000765004</v>
      </c>
      <c r="M18" s="60">
        <v>5174</v>
      </c>
      <c r="N18" s="62">
        <v>0.03725250197998416</v>
      </c>
      <c r="O18" s="63">
        <v>0.5873598763046</v>
      </c>
    </row>
    <row r="19" spans="2:15" ht="14.25" customHeight="1">
      <c r="B19" s="58">
        <v>9</v>
      </c>
      <c r="C19" s="59" t="s">
        <v>24</v>
      </c>
      <c r="D19" s="60">
        <v>2095</v>
      </c>
      <c r="E19" s="61">
        <v>0.044518583055313546</v>
      </c>
      <c r="F19" s="60">
        <v>452</v>
      </c>
      <c r="G19" s="62">
        <v>0.02530086761824797</v>
      </c>
      <c r="H19" s="63">
        <v>3.634955752212389</v>
      </c>
      <c r="I19" s="64">
        <v>2193</v>
      </c>
      <c r="J19" s="65">
        <v>-0.044687642498860036</v>
      </c>
      <c r="K19" s="60">
        <v>7411</v>
      </c>
      <c r="L19" s="61">
        <v>0.04049594002382435</v>
      </c>
      <c r="M19" s="60">
        <v>5820</v>
      </c>
      <c r="N19" s="62">
        <v>0.04190366477068184</v>
      </c>
      <c r="O19" s="63">
        <v>0.27336769759450164</v>
      </c>
    </row>
    <row r="20" spans="2:15" ht="14.25" customHeight="1">
      <c r="B20" s="66">
        <v>10</v>
      </c>
      <c r="C20" s="67" t="s">
        <v>30</v>
      </c>
      <c r="D20" s="68">
        <v>1858</v>
      </c>
      <c r="E20" s="69">
        <v>0.03948235194118022</v>
      </c>
      <c r="F20" s="68">
        <v>927</v>
      </c>
      <c r="G20" s="70">
        <v>0.05188916876574307</v>
      </c>
      <c r="H20" s="71">
        <v>1.0043149946062568</v>
      </c>
      <c r="I20" s="72">
        <v>1996</v>
      </c>
      <c r="J20" s="73">
        <v>-0.06913827655310623</v>
      </c>
      <c r="K20" s="68">
        <v>6749</v>
      </c>
      <c r="L20" s="69">
        <v>0.03687857228724741</v>
      </c>
      <c r="M20" s="68">
        <v>5793</v>
      </c>
      <c r="N20" s="70">
        <v>0.041709266325869396</v>
      </c>
      <c r="O20" s="71">
        <v>0.1650267564301744</v>
      </c>
    </row>
    <row r="21" spans="2:15" ht="14.25" customHeight="1">
      <c r="B21" s="50">
        <v>11</v>
      </c>
      <c r="C21" s="51" t="s">
        <v>33</v>
      </c>
      <c r="D21" s="52">
        <v>1635</v>
      </c>
      <c r="E21" s="53">
        <v>0.03474361971142608</v>
      </c>
      <c r="F21" s="52">
        <v>516</v>
      </c>
      <c r="G21" s="54">
        <v>0.028883291351805205</v>
      </c>
      <c r="H21" s="55">
        <v>2.1686046511627906</v>
      </c>
      <c r="I21" s="56">
        <v>2131</v>
      </c>
      <c r="J21" s="57">
        <v>-0.2327545753167527</v>
      </c>
      <c r="K21" s="52">
        <v>6631</v>
      </c>
      <c r="L21" s="53">
        <v>0.03623378468465515</v>
      </c>
      <c r="M21" s="52">
        <v>4368</v>
      </c>
      <c r="N21" s="54">
        <v>0.03144934840521276</v>
      </c>
      <c r="O21" s="55">
        <v>0.5180860805860805</v>
      </c>
    </row>
    <row r="22" spans="2:15" ht="14.25" customHeight="1">
      <c r="B22" s="58">
        <v>12</v>
      </c>
      <c r="C22" s="59" t="s">
        <v>21</v>
      </c>
      <c r="D22" s="60">
        <v>1500</v>
      </c>
      <c r="E22" s="61">
        <v>0.03187488046919824</v>
      </c>
      <c r="F22" s="60">
        <v>814</v>
      </c>
      <c r="G22" s="62">
        <v>0.04556395186118108</v>
      </c>
      <c r="H22" s="63">
        <v>0.8427518427518428</v>
      </c>
      <c r="I22" s="64">
        <v>1991</v>
      </c>
      <c r="J22" s="65">
        <v>-0.24660974384731293</v>
      </c>
      <c r="K22" s="60">
        <v>6362</v>
      </c>
      <c r="L22" s="61">
        <v>0.03476388752281346</v>
      </c>
      <c r="M22" s="60">
        <v>4963</v>
      </c>
      <c r="N22" s="62">
        <v>0.03573331413348693</v>
      </c>
      <c r="O22" s="63">
        <v>0.2818859560749547</v>
      </c>
    </row>
    <row r="23" spans="2:15" ht="14.25" customHeight="1">
      <c r="B23" s="58">
        <v>13</v>
      </c>
      <c r="C23" s="59" t="s">
        <v>28</v>
      </c>
      <c r="D23" s="60">
        <v>1486</v>
      </c>
      <c r="E23" s="61">
        <v>0.031577381584819056</v>
      </c>
      <c r="F23" s="60">
        <v>537</v>
      </c>
      <c r="G23" s="62">
        <v>0.03005877413937867</v>
      </c>
      <c r="H23" s="63">
        <v>1.7672253258845436</v>
      </c>
      <c r="I23" s="64">
        <v>2139</v>
      </c>
      <c r="J23" s="65">
        <v>-0.3052828424497429</v>
      </c>
      <c r="K23" s="60">
        <v>6090</v>
      </c>
      <c r="L23" s="61">
        <v>0.03327759745582112</v>
      </c>
      <c r="M23" s="60">
        <v>4395</v>
      </c>
      <c r="N23" s="62">
        <v>0.031643746850025196</v>
      </c>
      <c r="O23" s="63">
        <v>0.38566552901023887</v>
      </c>
    </row>
    <row r="24" spans="2:15" ht="14.25" customHeight="1">
      <c r="B24" s="58">
        <v>14</v>
      </c>
      <c r="C24" s="59" t="s">
        <v>27</v>
      </c>
      <c r="D24" s="60">
        <v>1513</v>
      </c>
      <c r="E24" s="61">
        <v>0.032151129433264626</v>
      </c>
      <c r="F24" s="60">
        <v>501</v>
      </c>
      <c r="G24" s="62">
        <v>0.028043660789252727</v>
      </c>
      <c r="H24" s="63">
        <v>2.0199600798403194</v>
      </c>
      <c r="I24" s="64">
        <v>1532</v>
      </c>
      <c r="J24" s="65">
        <v>-0.012402088772845987</v>
      </c>
      <c r="K24" s="60">
        <v>5070</v>
      </c>
      <c r="L24" s="61">
        <v>0.02770400970459985</v>
      </c>
      <c r="M24" s="60">
        <v>4756</v>
      </c>
      <c r="N24" s="62">
        <v>0.034242926056591544</v>
      </c>
      <c r="O24" s="63">
        <v>0.06602186711522284</v>
      </c>
    </row>
    <row r="25" spans="2:15" ht="14.25" customHeight="1">
      <c r="B25" s="66">
        <v>15</v>
      </c>
      <c r="C25" s="67" t="s">
        <v>34</v>
      </c>
      <c r="D25" s="68">
        <v>1111</v>
      </c>
      <c r="E25" s="69">
        <v>0.0236086614675195</v>
      </c>
      <c r="F25" s="68">
        <v>674</v>
      </c>
      <c r="G25" s="70">
        <v>0.03772739994402463</v>
      </c>
      <c r="H25" s="71">
        <v>0.6483679525222552</v>
      </c>
      <c r="I25" s="72">
        <v>1829</v>
      </c>
      <c r="J25" s="73">
        <v>-0.3925642427556042</v>
      </c>
      <c r="K25" s="68">
        <v>4936</v>
      </c>
      <c r="L25" s="69">
        <v>0.026971793274537446</v>
      </c>
      <c r="M25" s="68">
        <v>3892</v>
      </c>
      <c r="N25" s="70">
        <v>0.02802217582259342</v>
      </c>
      <c r="O25" s="71">
        <v>0.2682425488180884</v>
      </c>
    </row>
    <row r="26" spans="2:15" ht="14.25" customHeight="1">
      <c r="B26" s="50">
        <v>16</v>
      </c>
      <c r="C26" s="51" t="s">
        <v>29</v>
      </c>
      <c r="D26" s="52">
        <v>1119</v>
      </c>
      <c r="E26" s="53">
        <v>0.023778660830021888</v>
      </c>
      <c r="F26" s="52">
        <v>407</v>
      </c>
      <c r="G26" s="54">
        <v>0.02278197593059054</v>
      </c>
      <c r="H26" s="55">
        <v>1.7493857493857492</v>
      </c>
      <c r="I26" s="56">
        <v>1407</v>
      </c>
      <c r="J26" s="57">
        <v>-0.20469083155650325</v>
      </c>
      <c r="K26" s="52">
        <v>4244</v>
      </c>
      <c r="L26" s="53">
        <v>0.023190496486453997</v>
      </c>
      <c r="M26" s="52">
        <v>3516</v>
      </c>
      <c r="N26" s="54">
        <v>0.02531499748002016</v>
      </c>
      <c r="O26" s="55">
        <v>0.2070534698521047</v>
      </c>
    </row>
    <row r="27" spans="2:15" ht="14.25" customHeight="1">
      <c r="B27" s="58">
        <v>17</v>
      </c>
      <c r="C27" s="59" t="s">
        <v>31</v>
      </c>
      <c r="D27" s="60">
        <v>738</v>
      </c>
      <c r="E27" s="61">
        <v>0.015682441190845536</v>
      </c>
      <c r="F27" s="60">
        <v>218</v>
      </c>
      <c r="G27" s="62">
        <v>0.012202630842429332</v>
      </c>
      <c r="H27" s="63">
        <v>2.385321100917431</v>
      </c>
      <c r="I27" s="64">
        <v>1025</v>
      </c>
      <c r="J27" s="65">
        <v>-0.28</v>
      </c>
      <c r="K27" s="60">
        <v>3560</v>
      </c>
      <c r="L27" s="61">
        <v>0.019452914112105615</v>
      </c>
      <c r="M27" s="60">
        <v>1250</v>
      </c>
      <c r="N27" s="62">
        <v>0.008999928000575995</v>
      </c>
      <c r="O27" s="63">
        <v>1.8479999999999999</v>
      </c>
    </row>
    <row r="28" spans="2:15" ht="14.25" customHeight="1">
      <c r="B28" s="58">
        <v>18</v>
      </c>
      <c r="C28" s="59" t="s">
        <v>26</v>
      </c>
      <c r="D28" s="60">
        <v>701</v>
      </c>
      <c r="E28" s="61">
        <v>0.014896194139271977</v>
      </c>
      <c r="F28" s="60">
        <v>302</v>
      </c>
      <c r="G28" s="62">
        <v>0.0169045619927232</v>
      </c>
      <c r="H28" s="63">
        <v>1.3211920529801326</v>
      </c>
      <c r="I28" s="64">
        <v>1196</v>
      </c>
      <c r="J28" s="65">
        <v>-0.41387959866220736</v>
      </c>
      <c r="K28" s="60">
        <v>3275</v>
      </c>
      <c r="L28" s="61">
        <v>0.01789558812279379</v>
      </c>
      <c r="M28" s="60">
        <v>2920</v>
      </c>
      <c r="N28" s="62">
        <v>0.021023831809345524</v>
      </c>
      <c r="O28" s="63">
        <v>0.12157534246575352</v>
      </c>
    </row>
    <row r="29" spans="2:15" ht="14.25" customHeight="1">
      <c r="B29" s="58">
        <v>19</v>
      </c>
      <c r="C29" s="59" t="s">
        <v>49</v>
      </c>
      <c r="D29" s="60">
        <v>876</v>
      </c>
      <c r="E29" s="61">
        <v>0.018614930194011774</v>
      </c>
      <c r="F29" s="60">
        <v>244</v>
      </c>
      <c r="G29" s="62">
        <v>0.013657990484186958</v>
      </c>
      <c r="H29" s="63">
        <v>2.5901639344262297</v>
      </c>
      <c r="I29" s="64">
        <v>820</v>
      </c>
      <c r="J29" s="65">
        <v>0.06829268292682933</v>
      </c>
      <c r="K29" s="60">
        <v>3138</v>
      </c>
      <c r="L29" s="61">
        <v>0.017146978787580733</v>
      </c>
      <c r="M29" s="60">
        <v>2773</v>
      </c>
      <c r="N29" s="62">
        <v>0.01996544027647779</v>
      </c>
      <c r="O29" s="63">
        <v>0.1316263974035341</v>
      </c>
    </row>
    <row r="30" spans="2:15" ht="14.25" customHeight="1">
      <c r="B30" s="66">
        <v>20</v>
      </c>
      <c r="C30" s="67" t="s">
        <v>56</v>
      </c>
      <c r="D30" s="68">
        <v>602</v>
      </c>
      <c r="E30" s="69">
        <v>0.012792452028304894</v>
      </c>
      <c r="F30" s="68">
        <v>268</v>
      </c>
      <c r="G30" s="70">
        <v>0.015001399384270921</v>
      </c>
      <c r="H30" s="71">
        <v>1.2462686567164178</v>
      </c>
      <c r="I30" s="72">
        <v>718</v>
      </c>
      <c r="J30" s="73">
        <v>-0.1615598885793872</v>
      </c>
      <c r="K30" s="68">
        <v>2222</v>
      </c>
      <c r="L30" s="69">
        <v>0.012141678414915359</v>
      </c>
      <c r="M30" s="68">
        <v>1240</v>
      </c>
      <c r="N30" s="70">
        <v>0.008927928576571388</v>
      </c>
      <c r="O30" s="71">
        <v>0.7919354838709678</v>
      </c>
    </row>
    <row r="31" spans="2:15" ht="14.25" customHeight="1">
      <c r="B31" s="163" t="s">
        <v>47</v>
      </c>
      <c r="C31" s="164"/>
      <c r="D31" s="26">
        <f>SUM(D11:D30)</f>
        <v>43723</v>
      </c>
      <c r="E31" s="4">
        <f>D31/D33</f>
        <v>0.9291102658365031</v>
      </c>
      <c r="F31" s="26">
        <f>SUM(F11:F30)</f>
        <v>16661</v>
      </c>
      <c r="G31" s="4">
        <f>F31/F33</f>
        <v>0.9326056535124545</v>
      </c>
      <c r="H31" s="7">
        <f>D31/F31-1</f>
        <v>1.6242722525658726</v>
      </c>
      <c r="I31" s="26">
        <f>SUM(I11:I30)</f>
        <v>51679</v>
      </c>
      <c r="J31" s="4">
        <f>D31/I31-1</f>
        <v>-0.1539503473364423</v>
      </c>
      <c r="K31" s="26">
        <f>SUM(K11:K30)</f>
        <v>170829</v>
      </c>
      <c r="L31" s="4">
        <f>K31/K33</f>
        <v>0.9334611979935085</v>
      </c>
      <c r="M31" s="26">
        <f>SUM(M11:M30)</f>
        <v>128878</v>
      </c>
      <c r="N31" s="4">
        <f>M31/M33</f>
        <v>0.9279141766865865</v>
      </c>
      <c r="O31" s="7">
        <f>K31/M31-1</f>
        <v>0.3255093964834961</v>
      </c>
    </row>
    <row r="32" spans="2:15" ht="14.25" customHeight="1">
      <c r="B32" s="163" t="s">
        <v>12</v>
      </c>
      <c r="C32" s="164"/>
      <c r="D32" s="3">
        <f>D33-SUM(D11:D30)</f>
        <v>3336</v>
      </c>
      <c r="E32" s="4">
        <f>D32/D33</f>
        <v>0.07088973416349689</v>
      </c>
      <c r="F32" s="5">
        <f>F33-SUM(F11:F30)</f>
        <v>1204</v>
      </c>
      <c r="G32" s="6">
        <f>F32/F33</f>
        <v>0.06739434648754548</v>
      </c>
      <c r="H32" s="7">
        <f>D32/F32-1</f>
        <v>1.770764119601329</v>
      </c>
      <c r="I32" s="5">
        <f>I33-SUM(I11:I30)</f>
        <v>3854</v>
      </c>
      <c r="J32" s="8">
        <f>D32/I32-1</f>
        <v>-0.13440581214322778</v>
      </c>
      <c r="K32" s="3">
        <f>K33-SUM(K11:K30)</f>
        <v>12177</v>
      </c>
      <c r="L32" s="4">
        <f>K32/K33</f>
        <v>0.06653880200649159</v>
      </c>
      <c r="M32" s="3">
        <f>M33-SUM(M11:M30)</f>
        <v>10012</v>
      </c>
      <c r="N32" s="4">
        <f>M32/M33</f>
        <v>0.0720858233134135</v>
      </c>
      <c r="O32" s="7">
        <f>K32/M32-1</f>
        <v>0.21624051138633638</v>
      </c>
    </row>
    <row r="33" spans="2:16" ht="14.25" customHeight="1">
      <c r="B33" s="165" t="s">
        <v>13</v>
      </c>
      <c r="C33" s="166"/>
      <c r="D33" s="45">
        <v>47059</v>
      </c>
      <c r="E33" s="74">
        <v>1</v>
      </c>
      <c r="F33" s="45">
        <v>17865</v>
      </c>
      <c r="G33" s="75">
        <v>1</v>
      </c>
      <c r="H33" s="42">
        <v>1.6341449762104676</v>
      </c>
      <c r="I33" s="46">
        <v>55533</v>
      </c>
      <c r="J33" s="43">
        <v>-0.1525939531449768</v>
      </c>
      <c r="K33" s="45">
        <v>183006</v>
      </c>
      <c r="L33" s="74">
        <v>1</v>
      </c>
      <c r="M33" s="45">
        <v>138890</v>
      </c>
      <c r="N33" s="75">
        <v>1.0000000000000004</v>
      </c>
      <c r="O33" s="42">
        <v>0.3176326589387284</v>
      </c>
      <c r="P33" s="14"/>
    </row>
    <row r="34" ht="14.25" customHeight="1">
      <c r="B34" t="s">
        <v>114</v>
      </c>
    </row>
    <row r="35" ht="15">
      <c r="B35" s="9" t="s">
        <v>113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Anna_Brzozowska</cp:lastModifiedBy>
  <cp:lastPrinted>2014-07-02T18:05:00Z</cp:lastPrinted>
  <dcterms:created xsi:type="dcterms:W3CDTF">2011-02-07T09:02:19Z</dcterms:created>
  <dcterms:modified xsi:type="dcterms:W3CDTF">2021-05-05T12:03:26Z</dcterms:modified>
  <cp:category/>
  <cp:version/>
  <cp:contentType/>
  <cp:contentStatus/>
</cp:coreProperties>
</file>