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7200" windowHeight="11760" activeTab="0"/>
  </bookViews>
  <sheets>
    <sheet name="Tabele zbiorcze i wykresy" sheetId="1" r:id="rId1"/>
    <sheet name="Samochody osobowe" sheetId="2" r:id="rId2"/>
    <sheet name="Samochody osobowe REGON" sheetId="3" r:id="rId3"/>
    <sheet name="Samochody osobowe INDYW" sheetId="4" r:id="rId4"/>
    <sheet name="Samochody dostawcze" sheetId="5" r:id="rId5"/>
    <sheet name="Samochody osobowe i dostawcze" sheetId="6" r:id="rId6"/>
  </sheets>
  <externalReferences>
    <externalReference r:id="rId9"/>
  </externalReferences>
  <definedNames>
    <definedName name="_xlfn.IFERROR" hidden="1">#NAME?</definedName>
    <definedName name="_xlfn.RANK.EQ" hidden="1">#NAME?</definedName>
    <definedName name="_xlfn.Z.TEST" hidden="1">#NAME?</definedName>
    <definedName name="Mnth">'[1]INDEX'!$E$16</definedName>
    <definedName name="Yr">'[1]INDEX'!$E$21</definedName>
  </definedNames>
  <calcPr fullCalcOnLoad="1"/>
</workbook>
</file>

<file path=xl/sharedStrings.xml><?xml version="1.0" encoding="utf-8"?>
<sst xmlns="http://schemas.openxmlformats.org/spreadsheetml/2006/main" count="777" uniqueCount="151">
  <si>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</si>
  <si>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</si>
  <si>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</si>
  <si>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</si>
  <si>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</si>
  <si>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</si>
  <si>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</si>
  <si>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</si>
  <si>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</si>
  <si>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</si>
  <si>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</si>
  <si>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</si>
  <si>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</si>
  <si>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</si>
  <si>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</si>
  <si>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</si>
  <si>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</si>
  <si>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</si>
  <si>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</si>
  <si>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</si>
  <si>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</si>
  <si>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</si>
  <si>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</si>
  <si>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</si>
  <si>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</si>
  <si>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</si>
  <si>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</si>
  <si>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</si>
  <si>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</si>
  <si>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</si>
  <si>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</si>
  <si>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</si>
  <si>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</si>
  <si>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</si>
  <si>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</si>
  <si>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</si>
  <si>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</si>
  <si>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</si>
  <si>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</si>
  <si>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</si>
  <si>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Skoda Fabia</t>
  </si>
  <si>
    <t>Volkswagen Passat</t>
  </si>
  <si>
    <t>Volkswagen Golf</t>
  </si>
  <si>
    <t>Dacia Duster</t>
  </si>
  <si>
    <t>Toyota Yaris</t>
  </si>
  <si>
    <t>Renault Clio</t>
  </si>
  <si>
    <t>MAZDA</t>
  </si>
  <si>
    <t>Kia Sportage</t>
  </si>
  <si>
    <t>Model</t>
  </si>
  <si>
    <t>RAZEM 1-20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</si>
  <si>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</si>
  <si>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</si>
  <si>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</si>
  <si>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</si>
  <si>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</si>
  <si>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</si>
  <si>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</si>
  <si>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</si>
  <si>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</si>
  <si>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</si>
  <si>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Hyundai Tucson</t>
  </si>
  <si>
    <t>Fiat Tipo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</si>
  <si>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</si>
  <si>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</si>
  <si>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</si>
  <si>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</si>
  <si>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</si>
  <si>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</si>
  <si>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PIERWSZE REJESTRACJE NOWYCH SAMOCHODÓW OSOBOWYCH I DOSTAWCZYCH DO 3,5T</t>
  </si>
  <si>
    <t>% zmiana r/r</t>
  </si>
  <si>
    <t>Hyundai I20</t>
  </si>
  <si>
    <t>Toyota C-HR</t>
  </si>
  <si>
    <t>Dacia Sandero</t>
  </si>
  <si>
    <t>Toyota Aygo</t>
  </si>
  <si>
    <t>PZPM na podstawie danych CEP (MC)</t>
  </si>
  <si>
    <t>MAN</t>
  </si>
  <si>
    <t>Volkswagen Tiguan</t>
  </si>
  <si>
    <t>Renault Master</t>
  </si>
  <si>
    <t>Fiat Ducato</t>
  </si>
  <si>
    <t>Iveco Daily</t>
  </si>
  <si>
    <t>Peugeot Boxer</t>
  </si>
  <si>
    <t>Ford Transit</t>
  </si>
  <si>
    <t>RAZEM 1-10</t>
  </si>
  <si>
    <t>* PZPM na podstawie CEP (MC)</t>
  </si>
  <si>
    <t xml:space="preserve">   Source: PZPM on the basis of CEP (Digital Affairs)</t>
  </si>
  <si>
    <t xml:space="preserve">   Source: PZPM on the basis of CEP (Ministry of Digital Affairs)</t>
  </si>
  <si>
    <t>Toyota RAV4</t>
  </si>
  <si>
    <t>Mercedes-Benz Klasa GLC</t>
  </si>
  <si>
    <t>Mercedes-Benz Sprinter</t>
  </si>
  <si>
    <t>Skoda Scala</t>
  </si>
  <si>
    <t>Skoda Kamiq</t>
  </si>
  <si>
    <t>LEXUS</t>
  </si>
  <si>
    <t>Kia Stonic</t>
  </si>
  <si>
    <t>Ford Transit Custom</t>
  </si>
  <si>
    <t>Kia Cee'D</t>
  </si>
  <si>
    <t>Volvo XC60</t>
  </si>
  <si>
    <t>Zmiana poz
r/r</t>
  </si>
  <si>
    <t>Ch. Position
y/y</t>
  </si>
  <si>
    <t>Rejestracje nowych samochodów osobowych OGÓŁEM, ranking modeli - 2020 narastająco</t>
  </si>
  <si>
    <t>Registrations of new PC, Top Models - 2020 YTD</t>
  </si>
  <si>
    <t>Rejestracje nowych samochodów osobowych na REGON, ranking marek - 2020 narastająco</t>
  </si>
  <si>
    <t>Registrations of New PC For Business Activity, Top Males - 2020 YTD</t>
  </si>
  <si>
    <t>Rejestracje nowych samochodów osobowych na REGON, ranking modeli - 2020 narastająco</t>
  </si>
  <si>
    <t>Registrations of New PC For Business Activity, Top Models - 2020 YTD</t>
  </si>
  <si>
    <t>Rejestracje nowych samochodów osobowych na KLIENTÓW INDYWIDUALNYCH,
ranking marek - 2020 narastająco</t>
  </si>
  <si>
    <t>Registrations of New PC For Indywidual Customers, Top Makes - 2020 YTD</t>
  </si>
  <si>
    <t>Rejestracje nowych samochodów osobowych na KLIENTÓW INDYWIDUALNYCH,
ranking modeli - 2020 narastająco</t>
  </si>
  <si>
    <t>Registrations of New PC For Indywidual Customers, Top Models - 2020 YTD</t>
  </si>
  <si>
    <t>Volkswagen Crafter</t>
  </si>
  <si>
    <t>Rejestracje nowych samochodów dostawczych do 3,5T, ranking modeli - 2020 narastająco</t>
  </si>
  <si>
    <t>Registrations of new LCV up to 3.5T, Top Models - 2020 YTD</t>
  </si>
  <si>
    <t>Opel Astra</t>
  </si>
  <si>
    <t>Citroen Jumper</t>
  </si>
  <si>
    <t>Renault Captur</t>
  </si>
  <si>
    <t>sztuki</t>
  </si>
  <si>
    <t>Suzuki Vitara</t>
  </si>
  <si>
    <t>Pierwsze rejestracje NOWYCH samochodów dostawczych o DMC&lt;=3,5T*, udział w rynku %</t>
  </si>
  <si>
    <t>Hyundai I30</t>
  </si>
  <si>
    <t>Wrzesień</t>
  </si>
  <si>
    <t>September</t>
  </si>
  <si>
    <t>Dacia Dokker</t>
  </si>
  <si>
    <t>Volkswagen Caddy</t>
  </si>
  <si>
    <t>2020
Paź</t>
  </si>
  <si>
    <t>2019
Paź</t>
  </si>
  <si>
    <t>2020
Sty - Paź</t>
  </si>
  <si>
    <t>2019
Sty - Paź</t>
  </si>
  <si>
    <t>Październik</t>
  </si>
  <si>
    <t>Rok narastająco Styczeń - Październik</t>
  </si>
  <si>
    <t>October</t>
  </si>
  <si>
    <t>YTD January - October</t>
  </si>
  <si>
    <t>Paź/Wrz
Zmiana %</t>
  </si>
  <si>
    <t>Oct/Sep Ch %</t>
  </si>
  <si>
    <t>Rejestracje nowych samochodów dostawczych do 3,5T, ranking modeli - Październik 2020</t>
  </si>
  <si>
    <t>Registrations of new LCV up to 3.5T, Top Models - October 2020</t>
  </si>
  <si>
    <t>Paź/Wrz
Zmiana poz</t>
  </si>
  <si>
    <t>Oct/Sep Ch position</t>
  </si>
  <si>
    <t>Volkswagen T-Roc</t>
  </si>
  <si>
    <t>Skoda Karoq</t>
  </si>
  <si>
    <t>Rejestracje nowych samochodów osobowych OGÓŁEM, ranking modeli - Październik 2020</t>
  </si>
  <si>
    <t>Registrations of new PC, Top Models - October 2020</t>
  </si>
  <si>
    <t>Rejestracje nowych samochodów osobowych na REGON, ranking marek - Październik 2020</t>
  </si>
  <si>
    <t>Registrations of New PC For Business Activity, Top Makes - October 2020</t>
  </si>
  <si>
    <t>Rejestracje nowych samochodów osobowych na REGON, ranking modeli - Październik 2020</t>
  </si>
  <si>
    <t>Registrations of New PC For Business Activity, Top Models - October 2020</t>
  </si>
  <si>
    <t>Audi Q5</t>
  </si>
  <si>
    <t>Skoda Kodiaq</t>
  </si>
  <si>
    <t>Rejestracje nowych samochodów osobowych na KLIENTÓW INDYWIDUALNYCH, ranking marek - Październik 2020</t>
  </si>
  <si>
    <t>Registrations of New PC For Indyvidual Customers, Top Makes - October 2020</t>
  </si>
  <si>
    <t>Rejestracje nowych samochodów osobowych na KLIENTÓW INDYWIDUALNYCH, ranking modeli - Październik 2020</t>
  </si>
  <si>
    <t>Registrations of New PC For Indyvidual Customers, Top Models - October 2020</t>
  </si>
  <si>
    <t>Volkswagen T-Cross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</si>
</sst>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sz val="10"/>
      <color indexed="23"/>
      <name val="Arial"/>
      <family val="2"/>
    </font>
    <font>
      <b/>
      <sz val="10"/>
      <color indexed="8"/>
      <name val="Tahoma"/>
      <family val="2"/>
    </font>
    <font>
      <b/>
      <i/>
      <sz val="11"/>
      <color indexed="2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sz val="10"/>
      <color theme="0" tint="-0.4999699890613556"/>
      <name val="Arial"/>
      <family val="2"/>
    </font>
    <font>
      <b/>
      <i/>
      <sz val="11"/>
      <color theme="1" tint="0.4999800026416778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4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5" fillId="0" borderId="0" xfId="0" applyFont="1" applyAlignment="1">
      <alignment/>
    </xf>
    <xf numFmtId="0" fontId="0" fillId="0" borderId="0" xfId="60">
      <alignment/>
      <protection/>
    </xf>
    <xf numFmtId="167" fontId="56" fillId="0" borderId="14" xfId="42" applyNumberFormat="1" applyFont="1" applyBorder="1" applyAlignment="1">
      <alignment horizontal="center"/>
    </xf>
    <xf numFmtId="166" fontId="56" fillId="0" borderId="14" xfId="68" applyNumberFormat="1" applyFont="1" applyBorder="1" applyAlignment="1">
      <alignment horizontal="center"/>
    </xf>
    <xf numFmtId="0" fontId="56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7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16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0" fontId="58" fillId="0" borderId="16" xfId="60" applyFont="1" applyBorder="1">
      <alignment/>
      <protection/>
    </xf>
    <xf numFmtId="0" fontId="56" fillId="33" borderId="15" xfId="0" applyFont="1" applyFill="1" applyBorder="1" applyAlignment="1">
      <alignment wrapText="1"/>
    </xf>
    <xf numFmtId="0" fontId="56" fillId="33" borderId="17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wrapText="1"/>
    </xf>
    <xf numFmtId="166" fontId="56" fillId="0" borderId="13" xfId="73" applyNumberFormat="1" applyFont="1" applyBorder="1" applyAlignment="1">
      <alignment horizontal="center"/>
    </xf>
    <xf numFmtId="166" fontId="56" fillId="0" borderId="17" xfId="73" applyNumberFormat="1" applyFont="1" applyBorder="1" applyAlignment="1">
      <alignment horizontal="center"/>
    </xf>
    <xf numFmtId="0" fontId="56" fillId="0" borderId="18" xfId="0" applyFont="1" applyBorder="1" applyAlignment="1">
      <alignment horizontal="left" wrapText="1" indent="1"/>
    </xf>
    <xf numFmtId="0" fontId="56" fillId="33" borderId="13" xfId="0" applyFont="1" applyFill="1" applyBorder="1" applyAlignment="1">
      <alignment wrapText="1"/>
    </xf>
    <xf numFmtId="166" fontId="56" fillId="33" borderId="13" xfId="73" applyNumberFormat="1" applyFont="1" applyFill="1" applyBorder="1" applyAlignment="1">
      <alignment horizontal="center"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4" fillId="33" borderId="16" xfId="57" applyFont="1" applyFill="1" applyBorder="1" applyAlignment="1">
      <alignment horizontal="center" wrapText="1"/>
      <protection/>
    </xf>
    <xf numFmtId="0" fontId="56" fillId="33" borderId="21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9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6" xfId="57" applyNumberFormat="1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0" fontId="4" fillId="0" borderId="15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5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18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18" xfId="57" applyNumberFormat="1" applyFont="1" applyBorder="1" applyAlignment="1">
      <alignment vertical="center"/>
      <protection/>
    </xf>
    <xf numFmtId="10" fontId="4" fillId="0" borderId="22" xfId="69" applyNumberFormat="1" applyFont="1" applyBorder="1" applyAlignment="1">
      <alignment vertical="center"/>
    </xf>
    <xf numFmtId="10" fontId="4" fillId="0" borderId="19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9" xfId="57" applyNumberFormat="1" applyFont="1" applyBorder="1" applyAlignment="1">
      <alignment vertical="center"/>
      <protection/>
    </xf>
    <xf numFmtId="166" fontId="4" fillId="0" borderId="19" xfId="69" applyNumberFormat="1" applyFont="1" applyBorder="1" applyAlignment="1">
      <alignment vertical="center"/>
    </xf>
    <xf numFmtId="9" fontId="3" fillId="33" borderId="22" xfId="69" applyFont="1" applyFill="1" applyBorder="1" applyAlignment="1">
      <alignment vertical="center"/>
    </xf>
    <xf numFmtId="9" fontId="3" fillId="33" borderId="19" xfId="69" applyFont="1" applyFill="1" applyBorder="1" applyAlignment="1">
      <alignment vertical="center"/>
    </xf>
    <xf numFmtId="0" fontId="2" fillId="0" borderId="0" xfId="57">
      <alignment/>
      <protection/>
    </xf>
    <xf numFmtId="0" fontId="54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6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5" xfId="57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18" xfId="57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2" xfId="69" applyNumberFormat="1" applyFont="1" applyBorder="1" applyAlignment="1">
      <alignment vertical="center"/>
    </xf>
    <xf numFmtId="1" fontId="4" fillId="0" borderId="22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67" fontId="5" fillId="33" borderId="13" xfId="42" applyNumberFormat="1" applyFont="1" applyFill="1" applyBorder="1" applyAlignment="1">
      <alignment horizontal="center" vertical="center" wrapText="1"/>
    </xf>
    <xf numFmtId="167" fontId="56" fillId="0" borderId="13" xfId="42" applyNumberFormat="1" applyFont="1" applyBorder="1" applyAlignment="1">
      <alignment horizontal="center"/>
    </xf>
    <xf numFmtId="167" fontId="56" fillId="33" borderId="13" xfId="42" applyNumberFormat="1" applyFont="1" applyFill="1" applyBorder="1" applyAlignment="1">
      <alignment horizontal="center"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6" fontId="3" fillId="33" borderId="13" xfId="57" applyNumberFormat="1" applyFont="1" applyFill="1" applyBorder="1" applyAlignment="1">
      <alignment vertical="center"/>
      <protection/>
    </xf>
    <xf numFmtId="10" fontId="4" fillId="0" borderId="24" xfId="69" applyNumberFormat="1" applyFont="1" applyBorder="1" applyAlignment="1">
      <alignment vertical="center"/>
    </xf>
    <xf numFmtId="10" fontId="4" fillId="0" borderId="14" xfId="69" applyNumberFormat="1" applyFont="1" applyBorder="1" applyAlignment="1">
      <alignment vertical="center"/>
    </xf>
    <xf numFmtId="10" fontId="4" fillId="0" borderId="17" xfId="69" applyNumberFormat="1" applyFont="1" applyBorder="1" applyAlignment="1">
      <alignment vertical="center"/>
    </xf>
    <xf numFmtId="0" fontId="0" fillId="0" borderId="0" xfId="60" applyAlignment="1">
      <alignment horizontal="right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56" fillId="33" borderId="10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63" fillId="33" borderId="18" xfId="57" applyFont="1" applyFill="1" applyBorder="1" applyAlignment="1">
      <alignment horizontal="center" vertical="center"/>
      <protection/>
    </xf>
    <xf numFmtId="0" fontId="63" fillId="33" borderId="19" xfId="57" applyFont="1" applyFill="1" applyBorder="1" applyAlignment="1">
      <alignment horizontal="center" vertical="center"/>
      <protection/>
    </xf>
    <xf numFmtId="0" fontId="63" fillId="33" borderId="22" xfId="57" applyFont="1" applyFill="1" applyBorder="1" applyAlignment="1">
      <alignment horizontal="center" vertical="center"/>
      <protection/>
    </xf>
    <xf numFmtId="0" fontId="64" fillId="33" borderId="23" xfId="57" applyFont="1" applyFill="1" applyBorder="1" applyAlignment="1">
      <alignment horizontal="center" vertical="center"/>
      <protection/>
    </xf>
    <xf numFmtId="0" fontId="64" fillId="33" borderId="16" xfId="57" applyFont="1" applyFill="1" applyBorder="1" applyAlignment="1">
      <alignment horizontal="center" vertical="center"/>
      <protection/>
    </xf>
    <xf numFmtId="0" fontId="64" fillId="33" borderId="20" xfId="57" applyFont="1" applyFill="1" applyBorder="1" applyAlignment="1">
      <alignment horizontal="center" vertical="center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60" fillId="33" borderId="14" xfId="57" applyFont="1" applyFill="1" applyBorder="1" applyAlignment="1">
      <alignment horizontal="center" vertical="center" wrapText="1"/>
      <protection/>
    </xf>
    <xf numFmtId="0" fontId="60" fillId="33" borderId="17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3" fillId="0" borderId="0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63" fillId="33" borderId="15" xfId="57" applyFont="1" applyFill="1" applyBorder="1" applyAlignment="1">
      <alignment horizontal="center" vertical="top"/>
      <protection/>
    </xf>
    <xf numFmtId="0" fontId="63" fillId="33" borderId="18" xfId="57" applyFont="1" applyFill="1" applyBorder="1" applyAlignment="1">
      <alignment horizontal="center" vertical="top"/>
      <protection/>
    </xf>
    <xf numFmtId="0" fontId="60" fillId="33" borderId="14" xfId="57" applyFont="1" applyFill="1" applyBorder="1" applyAlignment="1">
      <alignment horizontal="center" vertical="top" wrapText="1"/>
      <protection/>
    </xf>
    <xf numFmtId="0" fontId="60" fillId="33" borderId="18" xfId="57" applyFont="1" applyFill="1" applyBorder="1" applyAlignment="1">
      <alignment horizontal="center" vertical="top" wrapText="1"/>
      <protection/>
    </xf>
    <xf numFmtId="0" fontId="3" fillId="0" borderId="0" xfId="57" applyFont="1" applyAlignment="1">
      <alignment horizontal="center" vertical="center"/>
      <protection/>
    </xf>
    <xf numFmtId="0" fontId="63" fillId="0" borderId="0" xfId="57" applyFont="1" applyAlignment="1">
      <alignment horizontal="center" vertical="center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60" fillId="33" borderId="17" xfId="57" applyFont="1" applyFill="1" applyBorder="1" applyAlignment="1">
      <alignment horizontal="center" vertical="top" wrapText="1"/>
      <protection/>
    </xf>
    <xf numFmtId="0" fontId="60" fillId="33" borderId="21" xfId="57" applyFont="1" applyFill="1" applyBorder="1" applyAlignment="1">
      <alignment horizontal="center" vertical="top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60" fillId="33" borderId="15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2" fillId="33" borderId="21" xfId="57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2" fillId="33" borderId="0" xfId="57" applyFill="1" applyAlignment="1">
      <alignment horizontal="center" vertical="center" wrapText="1"/>
      <protection/>
    </xf>
    <xf numFmtId="0" fontId="65" fillId="33" borderId="14" xfId="57" applyFont="1" applyFill="1" applyBorder="1" applyAlignment="1">
      <alignment horizontal="center" wrapText="1"/>
      <protection/>
    </xf>
    <xf numFmtId="0" fontId="65" fillId="33" borderId="17" xfId="57" applyFont="1" applyFill="1" applyBorder="1" applyAlignment="1">
      <alignment horizontal="center" wrapText="1"/>
      <protection/>
    </xf>
    <xf numFmtId="0" fontId="2" fillId="33" borderId="24" xfId="57" applyFill="1" applyBorder="1" applyAlignment="1">
      <alignment horizontal="center" wrapText="1"/>
      <protection/>
    </xf>
    <xf numFmtId="0" fontId="2" fillId="33" borderId="14" xfId="57" applyFill="1" applyBorder="1" applyAlignment="1">
      <alignment horizontal="center" wrapText="1"/>
      <protection/>
    </xf>
    <xf numFmtId="0" fontId="63" fillId="33" borderId="15" xfId="57" applyFont="1" applyFill="1" applyBorder="1" applyAlignment="1">
      <alignment horizontal="center" vertical="center"/>
      <protection/>
    </xf>
    <xf numFmtId="0" fontId="63" fillId="33" borderId="0" xfId="57" applyFont="1" applyFill="1" applyAlignment="1">
      <alignment horizontal="center" vertical="center"/>
      <protection/>
    </xf>
    <xf numFmtId="0" fontId="63" fillId="33" borderId="21" xfId="57" applyFont="1" applyFill="1" applyBorder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0" xfId="57" applyFont="1" applyFill="1" applyAlignment="1">
      <alignment horizontal="center" vertical="center" wrapText="1"/>
      <protection/>
    </xf>
    <xf numFmtId="0" fontId="6" fillId="0" borderId="0" xfId="57" applyFont="1" applyAlignment="1">
      <alignment horizontal="center" vertical="center"/>
      <protection/>
    </xf>
    <xf numFmtId="0" fontId="66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wrapText="1"/>
      <protection/>
    </xf>
    <xf numFmtId="0" fontId="63" fillId="33" borderId="14" xfId="57" applyFont="1" applyFill="1" applyBorder="1" applyAlignment="1">
      <alignment horizontal="center" vertical="top"/>
      <protection/>
    </xf>
    <xf numFmtId="0" fontId="63" fillId="33" borderId="17" xfId="57" applyFont="1" applyFill="1" applyBorder="1" applyAlignment="1">
      <alignment horizontal="center" vertical="top"/>
      <protection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dxfs count="15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5</xdr:col>
      <xdr:colOff>714375</xdr:colOff>
      <xdr:row>26</xdr:row>
      <xdr:rowOff>180975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00325"/>
          <a:ext cx="54197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5</xdr:col>
      <xdr:colOff>714375</xdr:colOff>
      <xdr:row>46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838825"/>
          <a:ext cx="541972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5</xdr:col>
      <xdr:colOff>400050</xdr:colOff>
      <xdr:row>65</xdr:row>
      <xdr:rowOff>57150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458325"/>
          <a:ext cx="510540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9\CEP\2019.0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47"/>
      <c r="C1" s="48"/>
      <c r="E1" s="47"/>
      <c r="F1" s="47"/>
      <c r="G1" s="47"/>
      <c r="H1" s="49">
        <v>44138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</row>
    <row r="2" spans="2:8" ht="11.25" customHeight="1">
      <c r="B2" t="s">
        <v>74</v>
      </c>
      <c r="H2" s="112" t="s">
        <v>114</v>
      </c>
    </row>
    <row r="3" spans="2:8" ht="24.75" customHeight="1">
      <c r="B3" s="118" t="s">
        <v>68</v>
      </c>
      <c r="C3" s="119"/>
      <c r="D3" s="119"/>
      <c r="E3" s="119"/>
      <c r="F3" s="119"/>
      <c r="G3" s="119"/>
      <c r="H3" s="120"/>
    </row>
    <row r="4" spans="2:8" ht="24.75" customHeight="1">
      <c r="B4" s="28"/>
      <c r="C4" s="103" t="s">
        <v>122</v>
      </c>
      <c r="D4" s="103" t="s">
        <v>123</v>
      </c>
      <c r="E4" s="29" t="s">
        <v>69</v>
      </c>
      <c r="F4" s="103" t="s">
        <v>124</v>
      </c>
      <c r="G4" s="103" t="s">
        <v>125</v>
      </c>
      <c r="H4" s="29" t="s">
        <v>69</v>
      </c>
    </row>
    <row r="5" spans="2:8" ht="24.75" customHeight="1">
      <c r="B5" s="30" t="s">
        <v>62</v>
      </c>
      <c r="C5" s="104">
        <v>40064</v>
      </c>
      <c r="D5" s="104">
        <v>46895</v>
      </c>
      <c r="E5" s="31">
        <v>-0.14566584923765857</v>
      </c>
      <c r="F5" s="104">
        <v>335165</v>
      </c>
      <c r="G5" s="104">
        <v>457724</v>
      </c>
      <c r="H5" s="31">
        <v>-0.26775742587235973</v>
      </c>
    </row>
    <row r="6" spans="2:8" ht="24.75" customHeight="1">
      <c r="B6" s="30" t="s">
        <v>63</v>
      </c>
      <c r="C6" s="104">
        <v>5440</v>
      </c>
      <c r="D6" s="104">
        <v>5827</v>
      </c>
      <c r="E6" s="31">
        <v>-0.06641496481894626</v>
      </c>
      <c r="F6" s="104">
        <v>45800</v>
      </c>
      <c r="G6" s="104">
        <v>56895</v>
      </c>
      <c r="H6" s="31">
        <v>-0.1950083487125407</v>
      </c>
    </row>
    <row r="7" spans="2:8" ht="24.75" customHeight="1">
      <c r="B7" s="13" t="s">
        <v>64</v>
      </c>
      <c r="C7" s="11">
        <f>C6-C8</f>
        <v>5305</v>
      </c>
      <c r="D7" s="11">
        <f>D6-D8</f>
        <v>5697</v>
      </c>
      <c r="E7" s="12">
        <f>C7/D7-1</f>
        <v>-0.06880814463752849</v>
      </c>
      <c r="F7" s="11">
        <f>F6-F8</f>
        <v>44280</v>
      </c>
      <c r="G7" s="11">
        <f>G6-G8</f>
        <v>55541</v>
      </c>
      <c r="H7" s="12">
        <f>F7/G7-1</f>
        <v>-0.202751120793648</v>
      </c>
    </row>
    <row r="8" spans="2:8" ht="24.75" customHeight="1">
      <c r="B8" s="33" t="s">
        <v>65</v>
      </c>
      <c r="C8" s="11">
        <v>135</v>
      </c>
      <c r="D8" s="11">
        <v>130</v>
      </c>
      <c r="E8" s="32">
        <v>0.03846153846153855</v>
      </c>
      <c r="F8" s="11">
        <v>1520</v>
      </c>
      <c r="G8" s="11">
        <v>1354</v>
      </c>
      <c r="H8" s="32">
        <v>0.12259970457902503</v>
      </c>
    </row>
    <row r="9" spans="2:8" ht="15">
      <c r="B9" s="34" t="s">
        <v>66</v>
      </c>
      <c r="C9" s="105">
        <v>45504</v>
      </c>
      <c r="D9" s="105">
        <v>52722</v>
      </c>
      <c r="E9" s="35">
        <v>-0.13690679412768858</v>
      </c>
      <c r="F9" s="105">
        <v>380965</v>
      </c>
      <c r="G9" s="105">
        <v>514619</v>
      </c>
      <c r="H9" s="35">
        <v>-0.25971446837369006</v>
      </c>
    </row>
    <row r="10" spans="2:8" ht="15">
      <c r="B10" s="27" t="s">
        <v>67</v>
      </c>
      <c r="C10" s="23"/>
      <c r="D10" s="23"/>
      <c r="E10" s="23"/>
      <c r="F10" s="23"/>
      <c r="G10" s="23"/>
      <c r="H10" s="23"/>
    </row>
    <row r="11" ht="15">
      <c r="B11"/>
    </row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</sheetData>
  <sheetProtection/>
  <mergeCells count="1">
    <mergeCell ref="B3:H3"/>
  </mergeCells>
  <conditionalFormatting sqref="E7 H7">
    <cfRule type="cellIs" priority="104" dxfId="148" operator="lessThan">
      <formula>0</formula>
    </cfRule>
  </conditionalFormatting>
  <conditionalFormatting sqref="E5 H5">
    <cfRule type="cellIs" priority="3" dxfId="148" operator="lessThan">
      <formula>0</formula>
    </cfRule>
  </conditionalFormatting>
  <conditionalFormatting sqref="H6 E6">
    <cfRule type="cellIs" priority="2" dxfId="148" operator="lessThan">
      <formula>0</formula>
    </cfRule>
  </conditionalFormatting>
  <conditionalFormatting sqref="H8:H9 E8:E9">
    <cfRule type="cellIs" priority="1" dxfId="148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5">
      <c r="B1" t="s">
        <v>3</v>
      </c>
      <c r="D1" s="48"/>
      <c r="O1" s="49">
        <v>44138</v>
      </c>
    </row>
    <row r="2" spans="2:15" ht="14.25" customHeight="1">
      <c r="B2" s="131" t="s">
        <v>53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2:15" ht="14.25" customHeight="1">
      <c r="B3" s="132" t="s">
        <v>54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5" t="s">
        <v>0</v>
      </c>
      <c r="C5" s="147" t="s">
        <v>1</v>
      </c>
      <c r="D5" s="124" t="s">
        <v>126</v>
      </c>
      <c r="E5" s="125"/>
      <c r="F5" s="125"/>
      <c r="G5" s="125"/>
      <c r="H5" s="126"/>
      <c r="I5" s="125" t="s">
        <v>118</v>
      </c>
      <c r="J5" s="125"/>
      <c r="K5" s="124" t="s">
        <v>127</v>
      </c>
      <c r="L5" s="125"/>
      <c r="M5" s="125"/>
      <c r="N5" s="125"/>
      <c r="O5" s="126"/>
    </row>
    <row r="6" spans="2:15" ht="14.25" customHeight="1">
      <c r="B6" s="146"/>
      <c r="C6" s="148"/>
      <c r="D6" s="121" t="s">
        <v>128</v>
      </c>
      <c r="E6" s="122"/>
      <c r="F6" s="122"/>
      <c r="G6" s="122"/>
      <c r="H6" s="123"/>
      <c r="I6" s="122" t="s">
        <v>119</v>
      </c>
      <c r="J6" s="122"/>
      <c r="K6" s="121" t="s">
        <v>129</v>
      </c>
      <c r="L6" s="122"/>
      <c r="M6" s="122"/>
      <c r="N6" s="122"/>
      <c r="O6" s="123"/>
    </row>
    <row r="7" spans="2:15" ht="14.25" customHeight="1">
      <c r="B7" s="146"/>
      <c r="C7" s="146"/>
      <c r="D7" s="133">
        <v>2020</v>
      </c>
      <c r="E7" s="134"/>
      <c r="F7" s="137">
        <v>2019</v>
      </c>
      <c r="G7" s="137"/>
      <c r="H7" s="154" t="s">
        <v>5</v>
      </c>
      <c r="I7" s="156">
        <v>2020</v>
      </c>
      <c r="J7" s="133" t="s">
        <v>130</v>
      </c>
      <c r="K7" s="133">
        <v>2020</v>
      </c>
      <c r="L7" s="134"/>
      <c r="M7" s="137">
        <v>2019</v>
      </c>
      <c r="N7" s="134"/>
      <c r="O7" s="159" t="s">
        <v>5</v>
      </c>
    </row>
    <row r="8" spans="2:15" ht="14.25" customHeight="1">
      <c r="B8" s="139" t="s">
        <v>6</v>
      </c>
      <c r="C8" s="139" t="s">
        <v>7</v>
      </c>
      <c r="D8" s="135"/>
      <c r="E8" s="136"/>
      <c r="F8" s="138"/>
      <c r="G8" s="138"/>
      <c r="H8" s="155"/>
      <c r="I8" s="157"/>
      <c r="J8" s="158"/>
      <c r="K8" s="135"/>
      <c r="L8" s="136"/>
      <c r="M8" s="138"/>
      <c r="N8" s="136"/>
      <c r="O8" s="159"/>
    </row>
    <row r="9" spans="2:15" ht="14.25" customHeight="1">
      <c r="B9" s="139"/>
      <c r="C9" s="139"/>
      <c r="D9" s="114" t="s">
        <v>8</v>
      </c>
      <c r="E9" s="115" t="s">
        <v>2</v>
      </c>
      <c r="F9" s="113" t="s">
        <v>8</v>
      </c>
      <c r="G9" s="38" t="s">
        <v>2</v>
      </c>
      <c r="H9" s="141" t="s">
        <v>9</v>
      </c>
      <c r="I9" s="39" t="s">
        <v>8</v>
      </c>
      <c r="J9" s="152" t="s">
        <v>131</v>
      </c>
      <c r="K9" s="114" t="s">
        <v>8</v>
      </c>
      <c r="L9" s="37" t="s">
        <v>2</v>
      </c>
      <c r="M9" s="113" t="s">
        <v>8</v>
      </c>
      <c r="N9" s="37" t="s">
        <v>2</v>
      </c>
      <c r="O9" s="150" t="s">
        <v>9</v>
      </c>
    </row>
    <row r="10" spans="2:15" ht="14.25" customHeight="1">
      <c r="B10" s="140"/>
      <c r="C10" s="140"/>
      <c r="D10" s="117" t="s">
        <v>10</v>
      </c>
      <c r="E10" s="116" t="s">
        <v>11</v>
      </c>
      <c r="F10" s="36" t="s">
        <v>10</v>
      </c>
      <c r="G10" s="41" t="s">
        <v>11</v>
      </c>
      <c r="H10" s="149"/>
      <c r="I10" s="40" t="s">
        <v>10</v>
      </c>
      <c r="J10" s="153"/>
      <c r="K10" s="117" t="s">
        <v>10</v>
      </c>
      <c r="L10" s="116" t="s">
        <v>11</v>
      </c>
      <c r="M10" s="36" t="s">
        <v>10</v>
      </c>
      <c r="N10" s="116" t="s">
        <v>11</v>
      </c>
      <c r="O10" s="151"/>
    </row>
    <row r="11" spans="2:15" ht="14.25" customHeight="1">
      <c r="B11" s="50">
        <v>1</v>
      </c>
      <c r="C11" s="51" t="s">
        <v>20</v>
      </c>
      <c r="D11" s="52">
        <v>5998</v>
      </c>
      <c r="E11" s="53">
        <v>0.14971046325878595</v>
      </c>
      <c r="F11" s="52">
        <v>5873</v>
      </c>
      <c r="G11" s="54">
        <v>0.1252372321142979</v>
      </c>
      <c r="H11" s="55">
        <v>0.02128384130767924</v>
      </c>
      <c r="I11" s="56">
        <v>6055</v>
      </c>
      <c r="J11" s="57">
        <v>-0.009413707679603589</v>
      </c>
      <c r="K11" s="52">
        <v>48082</v>
      </c>
      <c r="L11" s="53">
        <v>0.1434576999388361</v>
      </c>
      <c r="M11" s="52">
        <v>51366</v>
      </c>
      <c r="N11" s="54">
        <v>0.11222046473420665</v>
      </c>
      <c r="O11" s="55">
        <v>-0.06393334112058557</v>
      </c>
    </row>
    <row r="12" spans="2:15" ht="14.25" customHeight="1">
      <c r="B12" s="58">
        <v>2</v>
      </c>
      <c r="C12" s="59" t="s">
        <v>18</v>
      </c>
      <c r="D12" s="60">
        <v>5767</v>
      </c>
      <c r="E12" s="61">
        <v>0.14394468849840256</v>
      </c>
      <c r="F12" s="60">
        <v>6628</v>
      </c>
      <c r="G12" s="62">
        <v>0.14133702953406546</v>
      </c>
      <c r="H12" s="63">
        <v>-0.12990343995171993</v>
      </c>
      <c r="I12" s="64">
        <v>5221</v>
      </c>
      <c r="J12" s="65">
        <v>0.10457766711357985</v>
      </c>
      <c r="K12" s="60">
        <v>46023</v>
      </c>
      <c r="L12" s="61">
        <v>0.13731445705846373</v>
      </c>
      <c r="M12" s="60">
        <v>56283</v>
      </c>
      <c r="N12" s="62">
        <v>0.12296274610900892</v>
      </c>
      <c r="O12" s="63">
        <v>-0.18229305474121849</v>
      </c>
    </row>
    <row r="13" spans="2:15" ht="14.25" customHeight="1">
      <c r="B13" s="58">
        <v>3</v>
      </c>
      <c r="C13" s="59" t="s">
        <v>19</v>
      </c>
      <c r="D13" s="60">
        <v>3782</v>
      </c>
      <c r="E13" s="61">
        <v>0.09439896166134186</v>
      </c>
      <c r="F13" s="60">
        <v>4521</v>
      </c>
      <c r="G13" s="62">
        <v>0.09640686640366777</v>
      </c>
      <c r="H13" s="63">
        <v>-0.1634594116345941</v>
      </c>
      <c r="I13" s="64">
        <v>3087</v>
      </c>
      <c r="J13" s="65">
        <v>0.22513767411726593</v>
      </c>
      <c r="K13" s="60">
        <v>28389</v>
      </c>
      <c r="L13" s="61">
        <v>0.08470156490086972</v>
      </c>
      <c r="M13" s="60">
        <v>44956</v>
      </c>
      <c r="N13" s="62">
        <v>0.09821639241114732</v>
      </c>
      <c r="O13" s="63">
        <v>-0.3685158821959249</v>
      </c>
    </row>
    <row r="14" spans="2:15" ht="14.25" customHeight="1">
      <c r="B14" s="58">
        <v>4</v>
      </c>
      <c r="C14" s="59" t="s">
        <v>23</v>
      </c>
      <c r="D14" s="60">
        <v>2099</v>
      </c>
      <c r="E14" s="61">
        <v>0.05239117412140575</v>
      </c>
      <c r="F14" s="60">
        <v>2521</v>
      </c>
      <c r="G14" s="62">
        <v>0.05375839641752852</v>
      </c>
      <c r="H14" s="63">
        <v>-0.167393891312971</v>
      </c>
      <c r="I14" s="64">
        <v>1861</v>
      </c>
      <c r="J14" s="65">
        <v>0.12788823213326173</v>
      </c>
      <c r="K14" s="60">
        <v>19543</v>
      </c>
      <c r="L14" s="61">
        <v>0.058308594274461834</v>
      </c>
      <c r="M14" s="60">
        <v>24456</v>
      </c>
      <c r="N14" s="62">
        <v>0.05342957764941318</v>
      </c>
      <c r="O14" s="63">
        <v>-0.20089139679424273</v>
      </c>
    </row>
    <row r="15" spans="2:15" ht="14.25" customHeight="1">
      <c r="B15" s="66">
        <v>5</v>
      </c>
      <c r="C15" s="67" t="s">
        <v>25</v>
      </c>
      <c r="D15" s="68">
        <v>1687</v>
      </c>
      <c r="E15" s="69">
        <v>0.04210762779552716</v>
      </c>
      <c r="F15" s="68">
        <v>2056</v>
      </c>
      <c r="G15" s="70">
        <v>0.04384262714575115</v>
      </c>
      <c r="H15" s="71">
        <v>-0.17947470817120625</v>
      </c>
      <c r="I15" s="72">
        <v>1795</v>
      </c>
      <c r="J15" s="73">
        <v>-0.0601671309192201</v>
      </c>
      <c r="K15" s="68">
        <v>16340</v>
      </c>
      <c r="L15" s="69">
        <v>0.048752107171094836</v>
      </c>
      <c r="M15" s="68">
        <v>22453</v>
      </c>
      <c r="N15" s="70">
        <v>0.04905357813879106</v>
      </c>
      <c r="O15" s="71">
        <v>-0.2722576047744176</v>
      </c>
    </row>
    <row r="16" spans="2:15" ht="14.25" customHeight="1">
      <c r="B16" s="50">
        <v>6</v>
      </c>
      <c r="C16" s="51" t="s">
        <v>33</v>
      </c>
      <c r="D16" s="52">
        <v>1890</v>
      </c>
      <c r="E16" s="53">
        <v>0.04717452076677316</v>
      </c>
      <c r="F16" s="52">
        <v>2285</v>
      </c>
      <c r="G16" s="54">
        <v>0.04872587695916409</v>
      </c>
      <c r="H16" s="55">
        <v>-0.17286652078774623</v>
      </c>
      <c r="I16" s="56">
        <v>2036</v>
      </c>
      <c r="J16" s="57">
        <v>-0.07170923379174854</v>
      </c>
      <c r="K16" s="52">
        <v>16212</v>
      </c>
      <c r="L16" s="53">
        <v>0.04837020571957096</v>
      </c>
      <c r="M16" s="52">
        <v>16727</v>
      </c>
      <c r="N16" s="54">
        <v>0.036543856122903756</v>
      </c>
      <c r="O16" s="55">
        <v>-0.030788545465415207</v>
      </c>
    </row>
    <row r="17" spans="2:15" ht="14.25" customHeight="1">
      <c r="B17" s="58">
        <v>7</v>
      </c>
      <c r="C17" s="59" t="s">
        <v>30</v>
      </c>
      <c r="D17" s="60">
        <v>1935</v>
      </c>
      <c r="E17" s="61">
        <v>0.048297723642172524</v>
      </c>
      <c r="F17" s="60">
        <v>1873</v>
      </c>
      <c r="G17" s="62">
        <v>0.039940292142019405</v>
      </c>
      <c r="H17" s="63">
        <v>0.03310197544046978</v>
      </c>
      <c r="I17" s="64">
        <v>1310</v>
      </c>
      <c r="J17" s="65">
        <v>0.47709923664122145</v>
      </c>
      <c r="K17" s="60">
        <v>15858</v>
      </c>
      <c r="L17" s="61">
        <v>0.047314009517700234</v>
      </c>
      <c r="M17" s="60">
        <v>27113</v>
      </c>
      <c r="N17" s="62">
        <v>0.05923438578706819</v>
      </c>
      <c r="O17" s="63">
        <v>-0.41511452070962274</v>
      </c>
    </row>
    <row r="18" spans="2:15" ht="14.25" customHeight="1">
      <c r="B18" s="58">
        <v>8</v>
      </c>
      <c r="C18" s="59" t="s">
        <v>22</v>
      </c>
      <c r="D18" s="60">
        <v>1837</v>
      </c>
      <c r="E18" s="61">
        <v>0.04585163738019169</v>
      </c>
      <c r="F18" s="60">
        <v>2599</v>
      </c>
      <c r="G18" s="62">
        <v>0.05542168674698795</v>
      </c>
      <c r="H18" s="63">
        <v>-0.2931896883416699</v>
      </c>
      <c r="I18" s="64">
        <v>2106</v>
      </c>
      <c r="J18" s="65">
        <v>-0.12773029439696104</v>
      </c>
      <c r="K18" s="60">
        <v>14537</v>
      </c>
      <c r="L18" s="61">
        <v>0.04337266719377023</v>
      </c>
      <c r="M18" s="60">
        <v>24274</v>
      </c>
      <c r="N18" s="62">
        <v>0.053031958123235835</v>
      </c>
      <c r="O18" s="63">
        <v>-0.4011287797643569</v>
      </c>
    </row>
    <row r="19" spans="2:15" ht="14.25" customHeight="1">
      <c r="B19" s="58">
        <v>9</v>
      </c>
      <c r="C19" s="59" t="s">
        <v>24</v>
      </c>
      <c r="D19" s="60">
        <v>1795</v>
      </c>
      <c r="E19" s="61">
        <v>0.04480331469648562</v>
      </c>
      <c r="F19" s="60">
        <v>2127</v>
      </c>
      <c r="G19" s="62">
        <v>0.04535664783025909</v>
      </c>
      <c r="H19" s="63">
        <v>-0.156088387400094</v>
      </c>
      <c r="I19" s="64">
        <v>1696</v>
      </c>
      <c r="J19" s="65">
        <v>0.05837264150943389</v>
      </c>
      <c r="K19" s="60">
        <v>14453</v>
      </c>
      <c r="L19" s="61">
        <v>0.04312204436620769</v>
      </c>
      <c r="M19" s="60">
        <v>20044</v>
      </c>
      <c r="N19" s="62">
        <v>0.04379058122361947</v>
      </c>
      <c r="O19" s="63">
        <v>-0.27893634005188583</v>
      </c>
    </row>
    <row r="20" spans="2:15" ht="14.25" customHeight="1">
      <c r="B20" s="66">
        <v>10</v>
      </c>
      <c r="C20" s="67" t="s">
        <v>17</v>
      </c>
      <c r="D20" s="68">
        <v>1592</v>
      </c>
      <c r="E20" s="69">
        <v>0.03973642172523962</v>
      </c>
      <c r="F20" s="68">
        <v>2064</v>
      </c>
      <c r="G20" s="70">
        <v>0.0440132210256957</v>
      </c>
      <c r="H20" s="71">
        <v>-0.22868217054263562</v>
      </c>
      <c r="I20" s="72">
        <v>1492</v>
      </c>
      <c r="J20" s="73">
        <v>0.06702412868632712</v>
      </c>
      <c r="K20" s="68">
        <v>13984</v>
      </c>
      <c r="L20" s="69">
        <v>0.041722733578983484</v>
      </c>
      <c r="M20" s="68">
        <v>16586</v>
      </c>
      <c r="N20" s="70">
        <v>0.03623581022624988</v>
      </c>
      <c r="O20" s="71">
        <v>-0.1568792957916315</v>
      </c>
    </row>
    <row r="21" spans="2:15" ht="14.25" customHeight="1">
      <c r="B21" s="50">
        <v>11</v>
      </c>
      <c r="C21" s="51" t="s">
        <v>34</v>
      </c>
      <c r="D21" s="52">
        <v>1865</v>
      </c>
      <c r="E21" s="53">
        <v>0.04655051916932907</v>
      </c>
      <c r="F21" s="52">
        <v>1003</v>
      </c>
      <c r="G21" s="54">
        <v>0.021388207698048833</v>
      </c>
      <c r="H21" s="55">
        <v>0.8594217347956132</v>
      </c>
      <c r="I21" s="56">
        <v>1326</v>
      </c>
      <c r="J21" s="57">
        <v>0.40648567119155365</v>
      </c>
      <c r="K21" s="52">
        <v>12235</v>
      </c>
      <c r="L21" s="53">
        <v>0.03650440827652052</v>
      </c>
      <c r="M21" s="52">
        <v>10980</v>
      </c>
      <c r="N21" s="54">
        <v>0.023988254930919068</v>
      </c>
      <c r="O21" s="55">
        <v>0.1142987249544627</v>
      </c>
    </row>
    <row r="22" spans="2:15" ht="14.25" customHeight="1">
      <c r="B22" s="58">
        <v>12</v>
      </c>
      <c r="C22" s="59" t="s">
        <v>21</v>
      </c>
      <c r="D22" s="60">
        <v>1114</v>
      </c>
      <c r="E22" s="61">
        <v>0.027805511182108625</v>
      </c>
      <c r="F22" s="60">
        <v>2219</v>
      </c>
      <c r="G22" s="62">
        <v>0.0473184774496215</v>
      </c>
      <c r="H22" s="63">
        <v>-0.4979720594862551</v>
      </c>
      <c r="I22" s="64">
        <v>1581</v>
      </c>
      <c r="J22" s="65">
        <v>-0.29538266919671097</v>
      </c>
      <c r="K22" s="60">
        <v>11886</v>
      </c>
      <c r="L22" s="61">
        <v>0.03546313010009995</v>
      </c>
      <c r="M22" s="60">
        <v>29525</v>
      </c>
      <c r="N22" s="62">
        <v>0.06450393687025369</v>
      </c>
      <c r="O22" s="63">
        <v>-0.5974259102455546</v>
      </c>
    </row>
    <row r="23" spans="2:15" ht="14.25" customHeight="1">
      <c r="B23" s="58">
        <v>13</v>
      </c>
      <c r="C23" s="59" t="s">
        <v>35</v>
      </c>
      <c r="D23" s="60">
        <v>925</v>
      </c>
      <c r="E23" s="61">
        <v>0.02308805910543131</v>
      </c>
      <c r="F23" s="60">
        <v>812</v>
      </c>
      <c r="G23" s="62">
        <v>0.017315278814372535</v>
      </c>
      <c r="H23" s="63">
        <v>0.13916256157635476</v>
      </c>
      <c r="I23" s="64">
        <v>948</v>
      </c>
      <c r="J23" s="65">
        <v>-0.024261603375527407</v>
      </c>
      <c r="K23" s="60">
        <v>9150</v>
      </c>
      <c r="L23" s="61">
        <v>0.027299986573777094</v>
      </c>
      <c r="M23" s="60">
        <v>9370</v>
      </c>
      <c r="N23" s="62">
        <v>0.02047085143011946</v>
      </c>
      <c r="O23" s="63">
        <v>-0.023479188900747072</v>
      </c>
    </row>
    <row r="24" spans="2:15" ht="14.25" customHeight="1">
      <c r="B24" s="58">
        <v>14</v>
      </c>
      <c r="C24" s="59" t="s">
        <v>28</v>
      </c>
      <c r="D24" s="60">
        <v>1026</v>
      </c>
      <c r="E24" s="61">
        <v>0.025609025559105433</v>
      </c>
      <c r="F24" s="60">
        <v>1204</v>
      </c>
      <c r="G24" s="62">
        <v>0.025674378931655827</v>
      </c>
      <c r="H24" s="63">
        <v>-0.14784053156146182</v>
      </c>
      <c r="I24" s="64">
        <v>990</v>
      </c>
      <c r="J24" s="65">
        <v>0.036363636363636376</v>
      </c>
      <c r="K24" s="60">
        <v>8797</v>
      </c>
      <c r="L24" s="61">
        <v>0.026246773976996405</v>
      </c>
      <c r="M24" s="60">
        <v>12959</v>
      </c>
      <c r="N24" s="62">
        <v>0.02831182109742989</v>
      </c>
      <c r="O24" s="63">
        <v>-0.32116675669418937</v>
      </c>
    </row>
    <row r="25" spans="2:15" ht="14.25" customHeight="1">
      <c r="B25" s="66">
        <v>15</v>
      </c>
      <c r="C25" s="67" t="s">
        <v>27</v>
      </c>
      <c r="D25" s="68">
        <v>1209</v>
      </c>
      <c r="E25" s="69">
        <v>0.030176717252396165</v>
      </c>
      <c r="F25" s="68">
        <v>1235</v>
      </c>
      <c r="G25" s="70">
        <v>0.026335430216440987</v>
      </c>
      <c r="H25" s="71">
        <v>-0.021052631578947323</v>
      </c>
      <c r="I25" s="72">
        <v>1047</v>
      </c>
      <c r="J25" s="73">
        <v>0.15472779369627498</v>
      </c>
      <c r="K25" s="68">
        <v>8632</v>
      </c>
      <c r="L25" s="69">
        <v>0.02575447913714141</v>
      </c>
      <c r="M25" s="68">
        <v>11512</v>
      </c>
      <c r="N25" s="70">
        <v>0.025150527392052854</v>
      </c>
      <c r="O25" s="71">
        <v>-0.2501737317581654</v>
      </c>
    </row>
    <row r="26" spans="2:15" ht="14.25" customHeight="1">
      <c r="B26" s="50">
        <v>16</v>
      </c>
      <c r="C26" s="51" t="s">
        <v>26</v>
      </c>
      <c r="D26" s="52">
        <v>607</v>
      </c>
      <c r="E26" s="53">
        <v>0.015150758785942492</v>
      </c>
      <c r="F26" s="52">
        <v>681</v>
      </c>
      <c r="G26" s="54">
        <v>0.014521804030280413</v>
      </c>
      <c r="H26" s="55">
        <v>-0.10866372980910421</v>
      </c>
      <c r="I26" s="56">
        <v>842</v>
      </c>
      <c r="J26" s="57">
        <v>-0.2790973871733967</v>
      </c>
      <c r="K26" s="52">
        <v>7275</v>
      </c>
      <c r="L26" s="53">
        <v>0.021705727029970312</v>
      </c>
      <c r="M26" s="52">
        <v>9552</v>
      </c>
      <c r="N26" s="54">
        <v>0.02086847095629681</v>
      </c>
      <c r="O26" s="55">
        <v>-0.2383793969849246</v>
      </c>
    </row>
    <row r="27" spans="2:15" ht="14.25" customHeight="1">
      <c r="B27" s="58">
        <v>17</v>
      </c>
      <c r="C27" s="59" t="s">
        <v>51</v>
      </c>
      <c r="D27" s="60">
        <v>651</v>
      </c>
      <c r="E27" s="61">
        <v>0.01624900159744409</v>
      </c>
      <c r="F27" s="60">
        <v>921</v>
      </c>
      <c r="G27" s="62">
        <v>0.019639620428617124</v>
      </c>
      <c r="H27" s="63">
        <v>-0.2931596091205212</v>
      </c>
      <c r="I27" s="64">
        <v>602</v>
      </c>
      <c r="J27" s="65">
        <v>0.08139534883720922</v>
      </c>
      <c r="K27" s="60">
        <v>6932</v>
      </c>
      <c r="L27" s="61">
        <v>0.020682350484089927</v>
      </c>
      <c r="M27" s="60">
        <v>10148</v>
      </c>
      <c r="N27" s="62">
        <v>0.022170565668394055</v>
      </c>
      <c r="O27" s="63">
        <v>-0.3169097359085534</v>
      </c>
    </row>
    <row r="28" spans="2:15" ht="14.25" customHeight="1">
      <c r="B28" s="58">
        <v>18</v>
      </c>
      <c r="C28" s="59" t="s">
        <v>29</v>
      </c>
      <c r="D28" s="60">
        <v>674</v>
      </c>
      <c r="E28" s="61">
        <v>0.016823083067092653</v>
      </c>
      <c r="F28" s="60">
        <v>983</v>
      </c>
      <c r="G28" s="62">
        <v>0.02096172299818744</v>
      </c>
      <c r="H28" s="63">
        <v>-0.3143438453713123</v>
      </c>
      <c r="I28" s="64">
        <v>623</v>
      </c>
      <c r="J28" s="65">
        <v>0.0818619582664526</v>
      </c>
      <c r="K28" s="60">
        <v>6209</v>
      </c>
      <c r="L28" s="61">
        <v>0.01852520400399803</v>
      </c>
      <c r="M28" s="60">
        <v>9927</v>
      </c>
      <c r="N28" s="62">
        <v>0.02168774195803585</v>
      </c>
      <c r="O28" s="63">
        <v>-0.3745340989221315</v>
      </c>
    </row>
    <row r="29" spans="2:16" ht="14.25" customHeight="1">
      <c r="B29" s="58">
        <v>19</v>
      </c>
      <c r="C29" s="59" t="s">
        <v>32</v>
      </c>
      <c r="D29" s="60">
        <v>726</v>
      </c>
      <c r="E29" s="61">
        <v>0.01812100638977636</v>
      </c>
      <c r="F29" s="60">
        <v>505</v>
      </c>
      <c r="G29" s="62">
        <v>0.01076873867150016</v>
      </c>
      <c r="H29" s="63">
        <v>0.43762376237623757</v>
      </c>
      <c r="I29" s="64">
        <v>823</v>
      </c>
      <c r="J29" s="65">
        <v>-0.11786148238153094</v>
      </c>
      <c r="K29" s="60">
        <v>5388</v>
      </c>
      <c r="L29" s="61">
        <v>0.016075664225083167</v>
      </c>
      <c r="M29" s="60">
        <v>9839</v>
      </c>
      <c r="N29" s="62">
        <v>0.021495486362961086</v>
      </c>
      <c r="O29" s="63">
        <v>-0.45238337229393233</v>
      </c>
      <c r="P29" s="49"/>
    </row>
    <row r="30" spans="2:16" ht="14.25" customHeight="1">
      <c r="B30" s="66">
        <v>20</v>
      </c>
      <c r="C30" s="67" t="s">
        <v>31</v>
      </c>
      <c r="D30" s="68">
        <v>385</v>
      </c>
      <c r="E30" s="69">
        <v>0.009609624600638978</v>
      </c>
      <c r="F30" s="68">
        <v>586</v>
      </c>
      <c r="G30" s="70">
        <v>0.0124960017059388</v>
      </c>
      <c r="H30" s="71">
        <v>-0.3430034129692833</v>
      </c>
      <c r="I30" s="72">
        <v>405</v>
      </c>
      <c r="J30" s="73">
        <v>-0.04938271604938271</v>
      </c>
      <c r="K30" s="68">
        <v>4274</v>
      </c>
      <c r="L30" s="69">
        <v>0.012751928154789432</v>
      </c>
      <c r="M30" s="68">
        <v>6189</v>
      </c>
      <c r="N30" s="70">
        <v>0.013521248612701103</v>
      </c>
      <c r="O30" s="71">
        <v>-0.30941993860074324</v>
      </c>
      <c r="P30" s="49"/>
    </row>
    <row r="31" spans="2:15" ht="14.25" customHeight="1">
      <c r="B31" s="160" t="s">
        <v>49</v>
      </c>
      <c r="C31" s="161"/>
      <c r="D31" s="26">
        <f>SUM(D11:D30)</f>
        <v>37564</v>
      </c>
      <c r="E31" s="4">
        <f>D31/D33</f>
        <v>0.9375998402555911</v>
      </c>
      <c r="F31" s="26">
        <f>SUM(F11:F30)</f>
        <v>42696</v>
      </c>
      <c r="G31" s="4">
        <f>F31/F33</f>
        <v>0.9104595372641007</v>
      </c>
      <c r="H31" s="7">
        <f>D31/F31-1</f>
        <v>-0.12019861345325089</v>
      </c>
      <c r="I31" s="26">
        <f>SUM(I11:I30)</f>
        <v>35846</v>
      </c>
      <c r="J31" s="4">
        <f>D31/I31-1</f>
        <v>0.047927244322937046</v>
      </c>
      <c r="K31" s="26">
        <f>SUM(K11:K30)</f>
        <v>314199</v>
      </c>
      <c r="L31" s="4">
        <f>K31/K33</f>
        <v>0.9374457356824251</v>
      </c>
      <c r="M31" s="26">
        <f>SUM(M11:M30)</f>
        <v>424259</v>
      </c>
      <c r="N31" s="4">
        <f>M31/M33</f>
        <v>0.9268882558048082</v>
      </c>
      <c r="O31" s="7">
        <f>K31/M31-1</f>
        <v>-0.2594170070640811</v>
      </c>
    </row>
    <row r="32" spans="2:15" ht="14.25" customHeight="1">
      <c r="B32" s="160" t="s">
        <v>12</v>
      </c>
      <c r="C32" s="161"/>
      <c r="D32" s="3">
        <f>D33-SUM(D11:D30)</f>
        <v>2500</v>
      </c>
      <c r="E32" s="4">
        <f>D32/D33</f>
        <v>0.06240015974440895</v>
      </c>
      <c r="F32" s="5">
        <f>F33-SUM(F11:F30)</f>
        <v>4199</v>
      </c>
      <c r="G32" s="6">
        <f>F32/F33</f>
        <v>0.08954046273589934</v>
      </c>
      <c r="H32" s="7">
        <f>D32/F32-1</f>
        <v>-0.4046201476542034</v>
      </c>
      <c r="I32" s="5">
        <f>I33-SUM(I11:I30)</f>
        <v>2301</v>
      </c>
      <c r="J32" s="8">
        <f>D32/I32-1</f>
        <v>0.08648413733159499</v>
      </c>
      <c r="K32" s="3">
        <f>K33-SUM(K11:K30)</f>
        <v>20966</v>
      </c>
      <c r="L32" s="4">
        <f>K32/K33</f>
        <v>0.06255426431757492</v>
      </c>
      <c r="M32" s="3">
        <f>M33-SUM(M11:M30)</f>
        <v>33465</v>
      </c>
      <c r="N32" s="4">
        <f>M32/M33</f>
        <v>0.07311174419519187</v>
      </c>
      <c r="O32" s="7">
        <f>K32/M32-1</f>
        <v>-0.3734946959509936</v>
      </c>
    </row>
    <row r="33" spans="2:17" ht="14.25" customHeight="1">
      <c r="B33" s="162" t="s">
        <v>13</v>
      </c>
      <c r="C33" s="163"/>
      <c r="D33" s="45">
        <v>40064</v>
      </c>
      <c r="E33" s="74">
        <v>1</v>
      </c>
      <c r="F33" s="45">
        <v>46895</v>
      </c>
      <c r="G33" s="75">
        <v>0.9999999999999997</v>
      </c>
      <c r="H33" s="42">
        <v>-0.14566584923765857</v>
      </c>
      <c r="I33" s="46">
        <v>38147</v>
      </c>
      <c r="J33" s="43">
        <v>0.050252968778671914</v>
      </c>
      <c r="K33" s="45">
        <v>335165</v>
      </c>
      <c r="L33" s="74">
        <v>1</v>
      </c>
      <c r="M33" s="45">
        <v>457724</v>
      </c>
      <c r="N33" s="75">
        <v>0.9999999999999998</v>
      </c>
      <c r="O33" s="42">
        <v>-0.26775742587235973</v>
      </c>
      <c r="P33" s="14"/>
      <c r="Q33" s="14"/>
    </row>
    <row r="34" ht="14.25" customHeight="1">
      <c r="B34" t="s">
        <v>83</v>
      </c>
    </row>
    <row r="35" ht="15">
      <c r="B35" s="9" t="s">
        <v>84</v>
      </c>
    </row>
    <row r="37" spans="2:12" ht="1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2:22" ht="15">
      <c r="B38" s="143" t="s">
        <v>138</v>
      </c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21"/>
      <c r="N38" s="21"/>
      <c r="O38" s="143" t="s">
        <v>98</v>
      </c>
      <c r="P38" s="143"/>
      <c r="Q38" s="143"/>
      <c r="R38" s="143"/>
      <c r="S38" s="143"/>
      <c r="T38" s="143"/>
      <c r="U38" s="143"/>
      <c r="V38" s="143"/>
    </row>
    <row r="39" spans="2:22" ht="15">
      <c r="B39" s="144" t="s">
        <v>139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21"/>
      <c r="N39" s="21"/>
      <c r="O39" s="144" t="s">
        <v>99</v>
      </c>
      <c r="P39" s="144"/>
      <c r="Q39" s="144"/>
      <c r="R39" s="144"/>
      <c r="S39" s="144"/>
      <c r="T39" s="144"/>
      <c r="U39" s="144"/>
      <c r="V39" s="144"/>
    </row>
    <row r="40" spans="2:22" ht="15" customHeight="1">
      <c r="B40" s="15"/>
      <c r="C40" s="15"/>
      <c r="D40" s="15"/>
      <c r="E40" s="15"/>
      <c r="F40" s="15"/>
      <c r="G40" s="15"/>
      <c r="H40" s="15"/>
      <c r="I40" s="15"/>
      <c r="J40" s="15"/>
      <c r="K40" s="76"/>
      <c r="L40" s="77" t="s">
        <v>4</v>
      </c>
      <c r="O40" s="15"/>
      <c r="P40" s="15"/>
      <c r="Q40" s="15"/>
      <c r="R40" s="15"/>
      <c r="S40" s="15"/>
      <c r="T40" s="15"/>
      <c r="U40" s="76"/>
      <c r="V40" s="77" t="s">
        <v>4</v>
      </c>
    </row>
    <row r="41" spans="2:22" ht="15">
      <c r="B41" s="145" t="s">
        <v>0</v>
      </c>
      <c r="C41" s="145" t="s">
        <v>48</v>
      </c>
      <c r="D41" s="124" t="s">
        <v>126</v>
      </c>
      <c r="E41" s="125"/>
      <c r="F41" s="125"/>
      <c r="G41" s="125"/>
      <c r="H41" s="125"/>
      <c r="I41" s="126"/>
      <c r="J41" s="124" t="s">
        <v>118</v>
      </c>
      <c r="K41" s="125"/>
      <c r="L41" s="126"/>
      <c r="O41" s="145" t="s">
        <v>0</v>
      </c>
      <c r="P41" s="145" t="s">
        <v>48</v>
      </c>
      <c r="Q41" s="124" t="s">
        <v>127</v>
      </c>
      <c r="R41" s="125"/>
      <c r="S41" s="125"/>
      <c r="T41" s="125"/>
      <c r="U41" s="125"/>
      <c r="V41" s="126"/>
    </row>
    <row r="42" spans="2:22" ht="15" customHeight="1">
      <c r="B42" s="146"/>
      <c r="C42" s="146"/>
      <c r="D42" s="121" t="s">
        <v>128</v>
      </c>
      <c r="E42" s="122"/>
      <c r="F42" s="122"/>
      <c r="G42" s="122"/>
      <c r="H42" s="122"/>
      <c r="I42" s="123"/>
      <c r="J42" s="121" t="s">
        <v>119</v>
      </c>
      <c r="K42" s="122"/>
      <c r="L42" s="123"/>
      <c r="O42" s="146"/>
      <c r="P42" s="146"/>
      <c r="Q42" s="121" t="s">
        <v>129</v>
      </c>
      <c r="R42" s="122"/>
      <c r="S42" s="122"/>
      <c r="T42" s="122"/>
      <c r="U42" s="122"/>
      <c r="V42" s="123"/>
    </row>
    <row r="43" spans="2:22" ht="15" customHeight="1">
      <c r="B43" s="146"/>
      <c r="C43" s="146"/>
      <c r="D43" s="133">
        <v>2020</v>
      </c>
      <c r="E43" s="134"/>
      <c r="F43" s="137">
        <v>2019</v>
      </c>
      <c r="G43" s="134"/>
      <c r="H43" s="154" t="s">
        <v>5</v>
      </c>
      <c r="I43" s="127" t="s">
        <v>56</v>
      </c>
      <c r="J43" s="164">
        <v>2020</v>
      </c>
      <c r="K43" s="128" t="s">
        <v>130</v>
      </c>
      <c r="L43" s="127" t="s">
        <v>134</v>
      </c>
      <c r="O43" s="146"/>
      <c r="P43" s="146"/>
      <c r="Q43" s="133">
        <v>2020</v>
      </c>
      <c r="R43" s="134"/>
      <c r="S43" s="133">
        <v>2019</v>
      </c>
      <c r="T43" s="134"/>
      <c r="U43" s="154" t="s">
        <v>5</v>
      </c>
      <c r="V43" s="167" t="s">
        <v>96</v>
      </c>
    </row>
    <row r="44" spans="2:22" ht="15">
      <c r="B44" s="139" t="s">
        <v>6</v>
      </c>
      <c r="C44" s="139" t="s">
        <v>48</v>
      </c>
      <c r="D44" s="135"/>
      <c r="E44" s="136"/>
      <c r="F44" s="138"/>
      <c r="G44" s="136"/>
      <c r="H44" s="155"/>
      <c r="I44" s="128"/>
      <c r="J44" s="164"/>
      <c r="K44" s="128"/>
      <c r="L44" s="128"/>
      <c r="O44" s="139" t="s">
        <v>6</v>
      </c>
      <c r="P44" s="139" t="s">
        <v>48</v>
      </c>
      <c r="Q44" s="135"/>
      <c r="R44" s="136"/>
      <c r="S44" s="135"/>
      <c r="T44" s="136"/>
      <c r="U44" s="155"/>
      <c r="V44" s="168"/>
    </row>
    <row r="45" spans="2:22" ht="15" customHeight="1">
      <c r="B45" s="139"/>
      <c r="C45" s="139"/>
      <c r="D45" s="114" t="s">
        <v>8</v>
      </c>
      <c r="E45" s="78" t="s">
        <v>2</v>
      </c>
      <c r="F45" s="114" t="s">
        <v>8</v>
      </c>
      <c r="G45" s="78" t="s">
        <v>2</v>
      </c>
      <c r="H45" s="141" t="s">
        <v>9</v>
      </c>
      <c r="I45" s="141" t="s">
        <v>57</v>
      </c>
      <c r="J45" s="79" t="s">
        <v>8</v>
      </c>
      <c r="K45" s="129" t="s">
        <v>131</v>
      </c>
      <c r="L45" s="129" t="s">
        <v>135</v>
      </c>
      <c r="O45" s="139"/>
      <c r="P45" s="139"/>
      <c r="Q45" s="114" t="s">
        <v>8</v>
      </c>
      <c r="R45" s="78" t="s">
        <v>2</v>
      </c>
      <c r="S45" s="114" t="s">
        <v>8</v>
      </c>
      <c r="T45" s="78" t="s">
        <v>2</v>
      </c>
      <c r="U45" s="141" t="s">
        <v>9</v>
      </c>
      <c r="V45" s="165" t="s">
        <v>97</v>
      </c>
    </row>
    <row r="46" spans="2:22" ht="15" customHeight="1">
      <c r="B46" s="140"/>
      <c r="C46" s="140"/>
      <c r="D46" s="117" t="s">
        <v>10</v>
      </c>
      <c r="E46" s="41" t="s">
        <v>11</v>
      </c>
      <c r="F46" s="117" t="s">
        <v>10</v>
      </c>
      <c r="G46" s="41" t="s">
        <v>11</v>
      </c>
      <c r="H46" s="142"/>
      <c r="I46" s="142"/>
      <c r="J46" s="117" t="s">
        <v>10</v>
      </c>
      <c r="K46" s="130"/>
      <c r="L46" s="130"/>
      <c r="O46" s="140"/>
      <c r="P46" s="140"/>
      <c r="Q46" s="117" t="s">
        <v>10</v>
      </c>
      <c r="R46" s="41" t="s">
        <v>11</v>
      </c>
      <c r="S46" s="117" t="s">
        <v>10</v>
      </c>
      <c r="T46" s="41" t="s">
        <v>11</v>
      </c>
      <c r="U46" s="149"/>
      <c r="V46" s="166"/>
    </row>
    <row r="47" spans="2:22" ht="15">
      <c r="B47" s="50">
        <v>1</v>
      </c>
      <c r="C47" s="80" t="s">
        <v>38</v>
      </c>
      <c r="D47" s="52">
        <v>2057</v>
      </c>
      <c r="E47" s="57">
        <v>0.051342851437699684</v>
      </c>
      <c r="F47" s="52">
        <v>1977</v>
      </c>
      <c r="G47" s="57">
        <v>0.04215801258129864</v>
      </c>
      <c r="H47" s="81">
        <v>0.04046535154274156</v>
      </c>
      <c r="I47" s="82">
        <v>1</v>
      </c>
      <c r="J47" s="52">
        <v>2129</v>
      </c>
      <c r="K47" s="83">
        <v>-0.03381869422263972</v>
      </c>
      <c r="L47" s="84">
        <v>0</v>
      </c>
      <c r="O47" s="50">
        <v>1</v>
      </c>
      <c r="P47" s="80" t="s">
        <v>38</v>
      </c>
      <c r="Q47" s="52">
        <v>15079</v>
      </c>
      <c r="R47" s="57">
        <v>0.044989781152566646</v>
      </c>
      <c r="S47" s="52">
        <v>17005</v>
      </c>
      <c r="T47" s="57">
        <v>0.0371512090255263</v>
      </c>
      <c r="U47" s="55">
        <v>-0.11326080564539842</v>
      </c>
      <c r="V47" s="84">
        <v>0</v>
      </c>
    </row>
    <row r="48" spans="2:22" ht="15" customHeight="1">
      <c r="B48" s="85">
        <v>2</v>
      </c>
      <c r="C48" s="86" t="s">
        <v>44</v>
      </c>
      <c r="D48" s="60">
        <v>1623</v>
      </c>
      <c r="E48" s="65">
        <v>0.04051018370607029</v>
      </c>
      <c r="F48" s="60">
        <v>1293</v>
      </c>
      <c r="G48" s="65">
        <v>0.027572235846039024</v>
      </c>
      <c r="H48" s="87">
        <v>0.25522041763341075</v>
      </c>
      <c r="I48" s="88">
        <v>2</v>
      </c>
      <c r="J48" s="60">
        <v>1363</v>
      </c>
      <c r="K48" s="89">
        <v>0.19075568598679382</v>
      </c>
      <c r="L48" s="90">
        <v>1</v>
      </c>
      <c r="O48" s="85">
        <v>2</v>
      </c>
      <c r="P48" s="86" t="s">
        <v>59</v>
      </c>
      <c r="Q48" s="60">
        <v>13975</v>
      </c>
      <c r="R48" s="65">
        <v>0.04169588113317321</v>
      </c>
      <c r="S48" s="60">
        <v>15827</v>
      </c>
      <c r="T48" s="65">
        <v>0.034577605718730066</v>
      </c>
      <c r="U48" s="63">
        <v>-0.117015227143489</v>
      </c>
      <c r="V48" s="90">
        <v>0</v>
      </c>
    </row>
    <row r="49" spans="2:22" ht="15" customHeight="1">
      <c r="B49" s="85">
        <v>3</v>
      </c>
      <c r="C49" s="86" t="s">
        <v>59</v>
      </c>
      <c r="D49" s="60">
        <v>1374</v>
      </c>
      <c r="E49" s="65">
        <v>0.03429512779552716</v>
      </c>
      <c r="F49" s="60">
        <v>2325</v>
      </c>
      <c r="G49" s="65">
        <v>0.049578846358886874</v>
      </c>
      <c r="H49" s="87">
        <v>-0.40903225806451615</v>
      </c>
      <c r="I49" s="88">
        <v>-2</v>
      </c>
      <c r="J49" s="60">
        <v>1889</v>
      </c>
      <c r="K49" s="89">
        <v>-0.2726310217046056</v>
      </c>
      <c r="L49" s="90">
        <v>-1</v>
      </c>
      <c r="O49" s="85">
        <v>3</v>
      </c>
      <c r="P49" s="86" t="s">
        <v>44</v>
      </c>
      <c r="Q49" s="60">
        <v>12132</v>
      </c>
      <c r="R49" s="65">
        <v>0.036197096952247404</v>
      </c>
      <c r="S49" s="60">
        <v>11082</v>
      </c>
      <c r="T49" s="65">
        <v>0.024211096643392088</v>
      </c>
      <c r="U49" s="63">
        <v>0.09474824038982144</v>
      </c>
      <c r="V49" s="90">
        <v>3</v>
      </c>
    </row>
    <row r="50" spans="2:22" ht="15">
      <c r="B50" s="85">
        <v>4</v>
      </c>
      <c r="C50" s="86" t="s">
        <v>86</v>
      </c>
      <c r="D50" s="60">
        <v>1167</v>
      </c>
      <c r="E50" s="65">
        <v>0.029128394568690097</v>
      </c>
      <c r="F50" s="60">
        <v>675</v>
      </c>
      <c r="G50" s="65">
        <v>0.014393858620321996</v>
      </c>
      <c r="H50" s="87">
        <v>0.7288888888888889</v>
      </c>
      <c r="I50" s="88">
        <v>12</v>
      </c>
      <c r="J50" s="60">
        <v>634</v>
      </c>
      <c r="K50" s="89">
        <v>0.8406940063091484</v>
      </c>
      <c r="L50" s="90">
        <v>8</v>
      </c>
      <c r="O50" s="85">
        <v>4</v>
      </c>
      <c r="P50" s="86" t="s">
        <v>40</v>
      </c>
      <c r="Q50" s="60">
        <v>10390</v>
      </c>
      <c r="R50" s="65">
        <v>0.030999656885414645</v>
      </c>
      <c r="S50" s="60">
        <v>14582</v>
      </c>
      <c r="T50" s="65">
        <v>0.031857625992956454</v>
      </c>
      <c r="U50" s="63">
        <v>-0.2874777122479769</v>
      </c>
      <c r="V50" s="90">
        <v>-1</v>
      </c>
    </row>
    <row r="51" spans="2:22" ht="15" customHeight="1">
      <c r="B51" s="85">
        <v>5</v>
      </c>
      <c r="C51" s="91" t="s">
        <v>43</v>
      </c>
      <c r="D51" s="68">
        <v>1127</v>
      </c>
      <c r="E51" s="73">
        <v>0.02812999201277955</v>
      </c>
      <c r="F51" s="68">
        <v>1035</v>
      </c>
      <c r="G51" s="73">
        <v>0.02207058321782706</v>
      </c>
      <c r="H51" s="92">
        <v>0.0888888888888888</v>
      </c>
      <c r="I51" s="93">
        <v>1</v>
      </c>
      <c r="J51" s="68">
        <v>773</v>
      </c>
      <c r="K51" s="94">
        <v>0.45795601552393284</v>
      </c>
      <c r="L51" s="95">
        <v>2</v>
      </c>
      <c r="O51" s="85">
        <v>5</v>
      </c>
      <c r="P51" s="91" t="s">
        <v>43</v>
      </c>
      <c r="Q51" s="68">
        <v>8749</v>
      </c>
      <c r="R51" s="73">
        <v>0.026103560932674953</v>
      </c>
      <c r="S51" s="68">
        <v>13208</v>
      </c>
      <c r="T51" s="73">
        <v>0.028855817042584615</v>
      </c>
      <c r="U51" s="71">
        <v>-0.33759842519685035</v>
      </c>
      <c r="V51" s="95">
        <v>-1</v>
      </c>
    </row>
    <row r="52" spans="2:22" ht="15">
      <c r="B52" s="96">
        <v>6</v>
      </c>
      <c r="C52" s="80" t="s">
        <v>40</v>
      </c>
      <c r="D52" s="52">
        <v>1125</v>
      </c>
      <c r="E52" s="57">
        <v>0.028080071884984025</v>
      </c>
      <c r="F52" s="52">
        <v>1573</v>
      </c>
      <c r="G52" s="57">
        <v>0.03354302164409852</v>
      </c>
      <c r="H52" s="81">
        <v>-0.2848061029879212</v>
      </c>
      <c r="I52" s="82">
        <v>-3</v>
      </c>
      <c r="J52" s="52">
        <v>1008</v>
      </c>
      <c r="K52" s="83">
        <v>0.1160714285714286</v>
      </c>
      <c r="L52" s="84">
        <v>-2</v>
      </c>
      <c r="O52" s="96">
        <v>6</v>
      </c>
      <c r="P52" s="80" t="s">
        <v>86</v>
      </c>
      <c r="Q52" s="52">
        <v>7266</v>
      </c>
      <c r="R52" s="57">
        <v>0.02167887458416004</v>
      </c>
      <c r="S52" s="52">
        <v>5444</v>
      </c>
      <c r="T52" s="57">
        <v>0.011893630222579546</v>
      </c>
      <c r="U52" s="55">
        <v>0.3346803820720059</v>
      </c>
      <c r="V52" s="84">
        <v>17</v>
      </c>
    </row>
    <row r="53" spans="2:22" ht="15">
      <c r="B53" s="85">
        <v>7</v>
      </c>
      <c r="C53" s="86" t="s">
        <v>42</v>
      </c>
      <c r="D53" s="60">
        <v>838</v>
      </c>
      <c r="E53" s="65">
        <v>0.020916533546325878</v>
      </c>
      <c r="F53" s="60">
        <v>941</v>
      </c>
      <c r="G53" s="65">
        <v>0.020066105128478517</v>
      </c>
      <c r="H53" s="87">
        <v>-0.1094580233793836</v>
      </c>
      <c r="I53" s="88">
        <v>0</v>
      </c>
      <c r="J53" s="60">
        <v>734</v>
      </c>
      <c r="K53" s="89">
        <v>0.14168937329700282</v>
      </c>
      <c r="L53" s="90">
        <v>1</v>
      </c>
      <c r="O53" s="85">
        <v>7</v>
      </c>
      <c r="P53" s="86" t="s">
        <v>71</v>
      </c>
      <c r="Q53" s="60">
        <v>6787</v>
      </c>
      <c r="R53" s="65">
        <v>0.020249727746035534</v>
      </c>
      <c r="S53" s="60">
        <v>6162</v>
      </c>
      <c r="T53" s="65">
        <v>0.013462261100575893</v>
      </c>
      <c r="U53" s="63">
        <v>0.10142810775722166</v>
      </c>
      <c r="V53" s="90">
        <v>7</v>
      </c>
    </row>
    <row r="54" spans="2:22" ht="15">
      <c r="B54" s="85">
        <v>8</v>
      </c>
      <c r="C54" s="86" t="s">
        <v>61</v>
      </c>
      <c r="D54" s="60">
        <v>837</v>
      </c>
      <c r="E54" s="65">
        <v>0.020891573482428115</v>
      </c>
      <c r="F54" s="60">
        <v>718</v>
      </c>
      <c r="G54" s="65">
        <v>0.01531080072502399</v>
      </c>
      <c r="H54" s="87">
        <v>0.16573816155988852</v>
      </c>
      <c r="I54" s="88">
        <v>7</v>
      </c>
      <c r="J54" s="60">
        <v>702</v>
      </c>
      <c r="K54" s="89">
        <v>0.1923076923076923</v>
      </c>
      <c r="L54" s="90">
        <v>3</v>
      </c>
      <c r="O54" s="85">
        <v>8</v>
      </c>
      <c r="P54" s="86" t="s">
        <v>45</v>
      </c>
      <c r="Q54" s="60">
        <v>6604</v>
      </c>
      <c r="R54" s="65">
        <v>0.019703728014559992</v>
      </c>
      <c r="S54" s="60">
        <v>7170</v>
      </c>
      <c r="T54" s="65">
        <v>0.01566446155325043</v>
      </c>
      <c r="U54" s="63">
        <v>-0.07894002789400278</v>
      </c>
      <c r="V54" s="90">
        <v>1</v>
      </c>
    </row>
    <row r="55" spans="2:22" ht="15">
      <c r="B55" s="85">
        <v>9</v>
      </c>
      <c r="C55" s="86" t="s">
        <v>71</v>
      </c>
      <c r="D55" s="60">
        <v>743</v>
      </c>
      <c r="E55" s="65">
        <v>0.018545327476038338</v>
      </c>
      <c r="F55" s="60">
        <v>759</v>
      </c>
      <c r="G55" s="65">
        <v>0.016185094359739843</v>
      </c>
      <c r="H55" s="87">
        <v>-0.021080368906455815</v>
      </c>
      <c r="I55" s="88">
        <v>2</v>
      </c>
      <c r="J55" s="60">
        <v>898</v>
      </c>
      <c r="K55" s="89">
        <v>-0.17260579064587978</v>
      </c>
      <c r="L55" s="90">
        <v>-4</v>
      </c>
      <c r="O55" s="85">
        <v>9</v>
      </c>
      <c r="P55" s="86" t="s">
        <v>42</v>
      </c>
      <c r="Q55" s="60">
        <v>5848</v>
      </c>
      <c r="R55" s="65">
        <v>0.0174481225664971</v>
      </c>
      <c r="S55" s="60">
        <v>11064</v>
      </c>
      <c r="T55" s="65">
        <v>0.024171771635308613</v>
      </c>
      <c r="U55" s="63">
        <v>-0.47143890093998553</v>
      </c>
      <c r="V55" s="90">
        <v>-2</v>
      </c>
    </row>
    <row r="56" spans="2:22" ht="15">
      <c r="B56" s="97">
        <v>10</v>
      </c>
      <c r="C56" s="91" t="s">
        <v>50</v>
      </c>
      <c r="D56" s="68">
        <v>707</v>
      </c>
      <c r="E56" s="73">
        <v>0.01764676517571885</v>
      </c>
      <c r="F56" s="68">
        <v>854</v>
      </c>
      <c r="G56" s="73">
        <v>0.01821089668408146</v>
      </c>
      <c r="H56" s="92">
        <v>-0.17213114754098358</v>
      </c>
      <c r="I56" s="93">
        <v>-1</v>
      </c>
      <c r="J56" s="68">
        <v>572</v>
      </c>
      <c r="K56" s="94">
        <v>0.23601398601398604</v>
      </c>
      <c r="L56" s="95">
        <v>5</v>
      </c>
      <c r="O56" s="97">
        <v>10</v>
      </c>
      <c r="P56" s="91" t="s">
        <v>61</v>
      </c>
      <c r="Q56" s="68">
        <v>5743</v>
      </c>
      <c r="R56" s="73">
        <v>0.01713484403204392</v>
      </c>
      <c r="S56" s="68">
        <v>7284</v>
      </c>
      <c r="T56" s="73">
        <v>0.0159135199377791</v>
      </c>
      <c r="U56" s="71">
        <v>-0.21155958264689734</v>
      </c>
      <c r="V56" s="95">
        <v>-2</v>
      </c>
    </row>
    <row r="57" spans="2:22" ht="15">
      <c r="B57" s="96">
        <v>11</v>
      </c>
      <c r="C57" s="80" t="s">
        <v>60</v>
      </c>
      <c r="D57" s="52">
        <v>705</v>
      </c>
      <c r="E57" s="57">
        <v>0.01759684504792332</v>
      </c>
      <c r="F57" s="52">
        <v>750</v>
      </c>
      <c r="G57" s="57">
        <v>0.015993176244802218</v>
      </c>
      <c r="H57" s="81">
        <v>-0.06000000000000005</v>
      </c>
      <c r="I57" s="82">
        <v>1</v>
      </c>
      <c r="J57" s="52">
        <v>595</v>
      </c>
      <c r="K57" s="83">
        <v>0.18487394957983194</v>
      </c>
      <c r="L57" s="84">
        <v>3</v>
      </c>
      <c r="O57" s="96">
        <v>11</v>
      </c>
      <c r="P57" s="80" t="s">
        <v>50</v>
      </c>
      <c r="Q57" s="52">
        <v>5205</v>
      </c>
      <c r="R57" s="57">
        <v>0.015529664493607626</v>
      </c>
      <c r="S57" s="52">
        <v>6082</v>
      </c>
      <c r="T57" s="57">
        <v>0.013287483286871564</v>
      </c>
      <c r="U57" s="55">
        <v>-0.1441959881617889</v>
      </c>
      <c r="V57" s="84">
        <v>5</v>
      </c>
    </row>
    <row r="58" spans="2:22" ht="15">
      <c r="B58" s="85">
        <v>12</v>
      </c>
      <c r="C58" s="86" t="s">
        <v>76</v>
      </c>
      <c r="D58" s="60">
        <v>599</v>
      </c>
      <c r="E58" s="65">
        <v>0.014951078274760384</v>
      </c>
      <c r="F58" s="60">
        <v>760</v>
      </c>
      <c r="G58" s="65">
        <v>0.016206418594732912</v>
      </c>
      <c r="H58" s="87">
        <v>-0.21184210526315794</v>
      </c>
      <c r="I58" s="88">
        <v>-2</v>
      </c>
      <c r="J58" s="60">
        <v>703</v>
      </c>
      <c r="K58" s="89">
        <v>-0.14793741109530578</v>
      </c>
      <c r="L58" s="90">
        <v>-2</v>
      </c>
      <c r="O58" s="85">
        <v>12</v>
      </c>
      <c r="P58" s="86" t="s">
        <v>39</v>
      </c>
      <c r="Q58" s="60">
        <v>5074</v>
      </c>
      <c r="R58" s="65">
        <v>0.01513881222681366</v>
      </c>
      <c r="S58" s="60">
        <v>6960</v>
      </c>
      <c r="T58" s="65">
        <v>0.015205669792276569</v>
      </c>
      <c r="U58" s="63">
        <v>-0.2709770114942529</v>
      </c>
      <c r="V58" s="90">
        <v>-2</v>
      </c>
    </row>
    <row r="59" spans="2:22" ht="15">
      <c r="B59" s="85">
        <v>13</v>
      </c>
      <c r="C59" s="86" t="s">
        <v>136</v>
      </c>
      <c r="D59" s="60">
        <v>587</v>
      </c>
      <c r="E59" s="65">
        <v>0.01465155750798722</v>
      </c>
      <c r="F59" s="60">
        <v>340</v>
      </c>
      <c r="G59" s="65">
        <v>0.007250239897643672</v>
      </c>
      <c r="H59" s="87">
        <v>0.7264705882352942</v>
      </c>
      <c r="I59" s="88">
        <v>24</v>
      </c>
      <c r="J59" s="60">
        <v>116</v>
      </c>
      <c r="K59" s="89">
        <v>4.060344827586207</v>
      </c>
      <c r="L59" s="90">
        <v>72</v>
      </c>
      <c r="O59" s="85">
        <v>13</v>
      </c>
      <c r="P59" s="86" t="s">
        <v>60</v>
      </c>
      <c r="Q59" s="60">
        <v>4903</v>
      </c>
      <c r="R59" s="65">
        <v>0.014628615756418481</v>
      </c>
      <c r="S59" s="60">
        <v>6302</v>
      </c>
      <c r="T59" s="65">
        <v>0.013768122274558467</v>
      </c>
      <c r="U59" s="63">
        <v>-0.22199301808949545</v>
      </c>
      <c r="V59" s="90">
        <v>0</v>
      </c>
    </row>
    <row r="60" spans="2:22" ht="15">
      <c r="B60" s="85">
        <v>14</v>
      </c>
      <c r="C60" s="86" t="s">
        <v>94</v>
      </c>
      <c r="D60" s="60">
        <v>585</v>
      </c>
      <c r="E60" s="65">
        <v>0.014601637380191693</v>
      </c>
      <c r="F60" s="60">
        <v>543</v>
      </c>
      <c r="G60" s="65">
        <v>0.011579059601236806</v>
      </c>
      <c r="H60" s="87">
        <v>0.07734806629834257</v>
      </c>
      <c r="I60" s="88">
        <v>6</v>
      </c>
      <c r="J60" s="60">
        <v>365</v>
      </c>
      <c r="K60" s="89">
        <v>0.6027397260273972</v>
      </c>
      <c r="L60" s="90">
        <v>11</v>
      </c>
      <c r="O60" s="85">
        <v>14</v>
      </c>
      <c r="P60" s="86" t="s">
        <v>76</v>
      </c>
      <c r="Q60" s="60">
        <v>4870</v>
      </c>
      <c r="R60" s="65">
        <v>0.014530156788447482</v>
      </c>
      <c r="S60" s="60">
        <v>6838</v>
      </c>
      <c r="T60" s="65">
        <v>0.014939133626377468</v>
      </c>
      <c r="U60" s="63">
        <v>-0.28780345130155016</v>
      </c>
      <c r="V60" s="90">
        <v>-3</v>
      </c>
    </row>
    <row r="61" spans="2:22" ht="15">
      <c r="B61" s="97">
        <v>15</v>
      </c>
      <c r="C61" s="91" t="s">
        <v>45</v>
      </c>
      <c r="D61" s="68">
        <v>561</v>
      </c>
      <c r="E61" s="73">
        <v>0.014002595846645368</v>
      </c>
      <c r="F61" s="68">
        <v>479</v>
      </c>
      <c r="G61" s="73">
        <v>0.01021430856168035</v>
      </c>
      <c r="H61" s="92">
        <v>0.17118997912317324</v>
      </c>
      <c r="I61" s="93">
        <v>11</v>
      </c>
      <c r="J61" s="68">
        <v>730</v>
      </c>
      <c r="K61" s="94">
        <v>-0.23150684931506849</v>
      </c>
      <c r="L61" s="95">
        <v>-6</v>
      </c>
      <c r="O61" s="97">
        <v>15</v>
      </c>
      <c r="P61" s="91" t="s">
        <v>41</v>
      </c>
      <c r="Q61" s="68">
        <v>4290</v>
      </c>
      <c r="R61" s="73">
        <v>0.012799665836229917</v>
      </c>
      <c r="S61" s="68">
        <v>5714</v>
      </c>
      <c r="T61" s="73">
        <v>0.012483505343831655</v>
      </c>
      <c r="U61" s="71">
        <v>-0.24921246062303115</v>
      </c>
      <c r="V61" s="95">
        <v>5</v>
      </c>
    </row>
    <row r="62" spans="2:22" ht="15">
      <c r="B62" s="96">
        <v>16</v>
      </c>
      <c r="C62" s="80" t="s">
        <v>41</v>
      </c>
      <c r="D62" s="52">
        <v>550</v>
      </c>
      <c r="E62" s="57">
        <v>0.013728035143769968</v>
      </c>
      <c r="F62" s="52">
        <v>743</v>
      </c>
      <c r="G62" s="57">
        <v>0.01584390659985073</v>
      </c>
      <c r="H62" s="81">
        <v>-0.2597577388963661</v>
      </c>
      <c r="I62" s="82">
        <v>-3</v>
      </c>
      <c r="J62" s="52">
        <v>487</v>
      </c>
      <c r="K62" s="83">
        <v>0.12936344969199176</v>
      </c>
      <c r="L62" s="84">
        <v>2</v>
      </c>
      <c r="O62" s="96">
        <v>16</v>
      </c>
      <c r="P62" s="80" t="s">
        <v>89</v>
      </c>
      <c r="Q62" s="52">
        <v>4265</v>
      </c>
      <c r="R62" s="57">
        <v>0.012725075708979159</v>
      </c>
      <c r="S62" s="52">
        <v>2154</v>
      </c>
      <c r="T62" s="57">
        <v>0.0047058926339890415</v>
      </c>
      <c r="U62" s="55">
        <v>0.9800371402042711</v>
      </c>
      <c r="V62" s="84">
        <v>45</v>
      </c>
    </row>
    <row r="63" spans="2:22" ht="15">
      <c r="B63" s="85">
        <v>17</v>
      </c>
      <c r="C63" s="86" t="s">
        <v>72</v>
      </c>
      <c r="D63" s="60">
        <v>526</v>
      </c>
      <c r="E63" s="65">
        <v>0.013128993610223643</v>
      </c>
      <c r="F63" s="60">
        <v>392</v>
      </c>
      <c r="G63" s="65">
        <v>0.008359100117283292</v>
      </c>
      <c r="H63" s="87">
        <v>0.34183673469387754</v>
      </c>
      <c r="I63" s="88">
        <v>16</v>
      </c>
      <c r="J63" s="60">
        <v>235</v>
      </c>
      <c r="K63" s="89">
        <v>1.2382978723404254</v>
      </c>
      <c r="L63" s="90">
        <v>26</v>
      </c>
      <c r="O63" s="85">
        <v>17</v>
      </c>
      <c r="P63" s="86" t="s">
        <v>90</v>
      </c>
      <c r="Q63" s="60">
        <v>4252</v>
      </c>
      <c r="R63" s="65">
        <v>0.012686288842808766</v>
      </c>
      <c r="S63" s="60">
        <v>331</v>
      </c>
      <c r="T63" s="65">
        <v>0.0007231432042016586</v>
      </c>
      <c r="U63" s="63">
        <v>11.845921450151057</v>
      </c>
      <c r="V63" s="90">
        <v>174</v>
      </c>
    </row>
    <row r="64" spans="2:22" ht="15">
      <c r="B64" s="85">
        <v>18</v>
      </c>
      <c r="C64" s="86" t="s">
        <v>39</v>
      </c>
      <c r="D64" s="60">
        <v>525</v>
      </c>
      <c r="E64" s="65">
        <v>0.013104033546325878</v>
      </c>
      <c r="F64" s="60">
        <v>589</v>
      </c>
      <c r="G64" s="65">
        <v>0.012559974410918008</v>
      </c>
      <c r="H64" s="87">
        <v>-0.10865874363327677</v>
      </c>
      <c r="I64" s="88">
        <v>0</v>
      </c>
      <c r="J64" s="60">
        <v>805</v>
      </c>
      <c r="K64" s="89">
        <v>-0.34782608695652173</v>
      </c>
      <c r="L64" s="90">
        <v>-12</v>
      </c>
      <c r="O64" s="85">
        <v>18</v>
      </c>
      <c r="P64" s="86" t="s">
        <v>52</v>
      </c>
      <c r="Q64" s="60">
        <v>4199</v>
      </c>
      <c r="R64" s="65">
        <v>0.01252815777303716</v>
      </c>
      <c r="S64" s="60">
        <v>6111</v>
      </c>
      <c r="T64" s="65">
        <v>0.013350840244339383</v>
      </c>
      <c r="U64" s="63">
        <v>-0.3128784159711995</v>
      </c>
      <c r="V64" s="90">
        <v>-3</v>
      </c>
    </row>
    <row r="65" spans="2:22" ht="15">
      <c r="B65" s="85">
        <v>19</v>
      </c>
      <c r="C65" s="86" t="s">
        <v>90</v>
      </c>
      <c r="D65" s="60">
        <v>487</v>
      </c>
      <c r="E65" s="65">
        <v>0.012155551118210862</v>
      </c>
      <c r="F65" s="60">
        <v>224</v>
      </c>
      <c r="G65" s="65">
        <v>0.004776628638447596</v>
      </c>
      <c r="H65" s="87">
        <v>1.1741071428571428</v>
      </c>
      <c r="I65" s="88">
        <v>40</v>
      </c>
      <c r="J65" s="60">
        <v>412</v>
      </c>
      <c r="K65" s="89">
        <v>0.18203883495145634</v>
      </c>
      <c r="L65" s="90">
        <v>5</v>
      </c>
      <c r="O65" s="85">
        <v>19</v>
      </c>
      <c r="P65" s="86" t="s">
        <v>94</v>
      </c>
      <c r="Q65" s="60">
        <v>4133</v>
      </c>
      <c r="R65" s="65">
        <v>0.012331239837095161</v>
      </c>
      <c r="S65" s="60">
        <v>5833</v>
      </c>
      <c r="T65" s="65">
        <v>0.012743487341716842</v>
      </c>
      <c r="U65" s="63">
        <v>-0.2914452254414538</v>
      </c>
      <c r="V65" s="90">
        <v>-1</v>
      </c>
    </row>
    <row r="66" spans="2:22" ht="15">
      <c r="B66" s="97">
        <v>20</v>
      </c>
      <c r="C66" s="91" t="s">
        <v>137</v>
      </c>
      <c r="D66" s="68">
        <v>485</v>
      </c>
      <c r="E66" s="73">
        <v>0.012105630990415336</v>
      </c>
      <c r="F66" s="68">
        <v>491</v>
      </c>
      <c r="G66" s="73">
        <v>0.010470199381597186</v>
      </c>
      <c r="H66" s="92">
        <v>-0.012219959266802416</v>
      </c>
      <c r="I66" s="93">
        <v>5</v>
      </c>
      <c r="J66" s="68">
        <v>295</v>
      </c>
      <c r="K66" s="94">
        <v>0.6440677966101696</v>
      </c>
      <c r="L66" s="95">
        <v>17</v>
      </c>
      <c r="O66" s="97">
        <v>20</v>
      </c>
      <c r="P66" s="91" t="s">
        <v>47</v>
      </c>
      <c r="Q66" s="68">
        <v>4068</v>
      </c>
      <c r="R66" s="73">
        <v>0.012137305506243194</v>
      </c>
      <c r="S66" s="68">
        <v>5693</v>
      </c>
      <c r="T66" s="73">
        <v>0.012437626167734268</v>
      </c>
      <c r="U66" s="71">
        <v>-0.2854382575092218</v>
      </c>
      <c r="V66" s="95">
        <v>1</v>
      </c>
    </row>
    <row r="67" spans="2:22" ht="15">
      <c r="B67" s="160" t="s">
        <v>49</v>
      </c>
      <c r="C67" s="161"/>
      <c r="D67" s="26">
        <f>SUM(D47:D66)</f>
        <v>17208</v>
      </c>
      <c r="E67" s="6">
        <f>D67/D69</f>
        <v>0.42951277955271566</v>
      </c>
      <c r="F67" s="26">
        <f>SUM(F47:F66)</f>
        <v>17461</v>
      </c>
      <c r="G67" s="6">
        <f>F67/F69</f>
        <v>0.37234246721398867</v>
      </c>
      <c r="H67" s="17">
        <f>D67/F67-1</f>
        <v>-0.01448943359486854</v>
      </c>
      <c r="I67" s="25"/>
      <c r="J67" s="26">
        <f>SUM(J47:J66)</f>
        <v>15445</v>
      </c>
      <c r="K67" s="18">
        <f>E67/J67-1</f>
        <v>-0.9999721908203592</v>
      </c>
      <c r="L67" s="19"/>
      <c r="O67" s="160" t="s">
        <v>49</v>
      </c>
      <c r="P67" s="161"/>
      <c r="Q67" s="26">
        <f>SUM(Q47:Q66)</f>
        <v>137832</v>
      </c>
      <c r="R67" s="6">
        <f>Q67/Q69</f>
        <v>0.41123625676905406</v>
      </c>
      <c r="S67" s="26">
        <f>SUM(S47:S66)</f>
        <v>160846</v>
      </c>
      <c r="T67" s="6">
        <f>S67/S69</f>
        <v>0.35140390278858</v>
      </c>
      <c r="U67" s="17">
        <f>Q67/S67-1</f>
        <v>-0.14308095942702959</v>
      </c>
      <c r="V67" s="106"/>
    </row>
    <row r="68" spans="2:22" ht="15">
      <c r="B68" s="160" t="s">
        <v>12</v>
      </c>
      <c r="C68" s="161"/>
      <c r="D68" s="26">
        <f>D69-SUM(D47:D66)</f>
        <v>22856</v>
      </c>
      <c r="E68" s="6">
        <f>D68/D69</f>
        <v>0.5704872204472844</v>
      </c>
      <c r="F68" s="26">
        <f>F69-SUM(F47:F66)</f>
        <v>29434</v>
      </c>
      <c r="G68" s="6">
        <f>F68/F69</f>
        <v>0.6276575327860113</v>
      </c>
      <c r="H68" s="17">
        <f>D68/F68-1</f>
        <v>-0.2234830468166067</v>
      </c>
      <c r="I68" s="3"/>
      <c r="J68" s="26">
        <f>J69-SUM(J47:J66)</f>
        <v>22702</v>
      </c>
      <c r="K68" s="18">
        <f>E68/J68-1</f>
        <v>-0.999974870618428</v>
      </c>
      <c r="L68" s="19"/>
      <c r="O68" s="160" t="s">
        <v>12</v>
      </c>
      <c r="P68" s="161"/>
      <c r="Q68" s="26">
        <f>Q69-SUM(Q47:Q66)</f>
        <v>197333</v>
      </c>
      <c r="R68" s="6">
        <f>Q68/Q69</f>
        <v>0.5887637432309459</v>
      </c>
      <c r="S68" s="26">
        <f>S69-SUM(S47:S66)</f>
        <v>296878</v>
      </c>
      <c r="T68" s="6">
        <f>S68/S69</f>
        <v>0.64859609721142</v>
      </c>
      <c r="U68" s="17">
        <f>Q68/S68-1</f>
        <v>-0.3353060853279799</v>
      </c>
      <c r="V68" s="107"/>
    </row>
    <row r="69" spans="2:22" ht="15">
      <c r="B69" s="162" t="s">
        <v>37</v>
      </c>
      <c r="C69" s="163"/>
      <c r="D69" s="24">
        <v>40064</v>
      </c>
      <c r="E69" s="98">
        <v>1</v>
      </c>
      <c r="F69" s="24">
        <v>46895</v>
      </c>
      <c r="G69" s="98">
        <v>1</v>
      </c>
      <c r="H69" s="20">
        <v>-0.14566584923765857</v>
      </c>
      <c r="I69" s="20"/>
      <c r="J69" s="24">
        <v>38147</v>
      </c>
      <c r="K69" s="44">
        <v>0.050252968778671914</v>
      </c>
      <c r="L69" s="99"/>
      <c r="M69" s="14"/>
      <c r="O69" s="162" t="s">
        <v>37</v>
      </c>
      <c r="P69" s="163"/>
      <c r="Q69" s="24">
        <v>335165</v>
      </c>
      <c r="R69" s="98">
        <v>1</v>
      </c>
      <c r="S69" s="24">
        <v>457724</v>
      </c>
      <c r="T69" s="98">
        <v>1</v>
      </c>
      <c r="U69" s="108">
        <v>-0.26775742587235973</v>
      </c>
      <c r="V69" s="99"/>
    </row>
    <row r="70" spans="2:15" ht="15">
      <c r="B70" t="s">
        <v>83</v>
      </c>
      <c r="O70" t="s">
        <v>83</v>
      </c>
    </row>
    <row r="71" spans="2:15" ht="15">
      <c r="B71" s="9" t="s">
        <v>85</v>
      </c>
      <c r="O71" s="9" t="s">
        <v>85</v>
      </c>
    </row>
  </sheetData>
  <sheetProtection/>
  <mergeCells count="67">
    <mergeCell ref="O67:P67"/>
    <mergeCell ref="O68:P68"/>
    <mergeCell ref="O69:P69"/>
    <mergeCell ref="Q42:V42"/>
    <mergeCell ref="Q43:R44"/>
    <mergeCell ref="S43:T44"/>
    <mergeCell ref="U43:U44"/>
    <mergeCell ref="V43:V44"/>
    <mergeCell ref="O44:O46"/>
    <mergeCell ref="P44:P46"/>
    <mergeCell ref="U45:U46"/>
    <mergeCell ref="V45:V46"/>
    <mergeCell ref="B69:C69"/>
    <mergeCell ref="I43:I44"/>
    <mergeCell ref="B67:C67"/>
    <mergeCell ref="B68:C68"/>
    <mergeCell ref="H43:H44"/>
    <mergeCell ref="K45:K46"/>
    <mergeCell ref="I45:I46"/>
    <mergeCell ref="K43:K44"/>
    <mergeCell ref="O38:V38"/>
    <mergeCell ref="O39:V39"/>
    <mergeCell ref="O41:O43"/>
    <mergeCell ref="P41:P43"/>
    <mergeCell ref="Q41:V41"/>
    <mergeCell ref="B31:C31"/>
    <mergeCell ref="B32:C32"/>
    <mergeCell ref="B33:C33"/>
    <mergeCell ref="F43:G44"/>
    <mergeCell ref="J43:J44"/>
    <mergeCell ref="I6:J6"/>
    <mergeCell ref="K6:O6"/>
    <mergeCell ref="I7:I8"/>
    <mergeCell ref="J7:J8"/>
    <mergeCell ref="K7:L8"/>
    <mergeCell ref="M7:N8"/>
    <mergeCell ref="O7:O8"/>
    <mergeCell ref="B5:B7"/>
    <mergeCell ref="C5:C7"/>
    <mergeCell ref="B8:B10"/>
    <mergeCell ref="D5:H5"/>
    <mergeCell ref="I5:J5"/>
    <mergeCell ref="K5:O5"/>
    <mergeCell ref="H9:H10"/>
    <mergeCell ref="O9:O10"/>
    <mergeCell ref="J9:J10"/>
    <mergeCell ref="H7:H8"/>
    <mergeCell ref="D42:I42"/>
    <mergeCell ref="D43:E44"/>
    <mergeCell ref="C44:C46"/>
    <mergeCell ref="H45:H46"/>
    <mergeCell ref="B38:L38"/>
    <mergeCell ref="B39:L39"/>
    <mergeCell ref="D41:I41"/>
    <mergeCell ref="B41:B43"/>
    <mergeCell ref="C41:C43"/>
    <mergeCell ref="B44:B46"/>
    <mergeCell ref="J42:L42"/>
    <mergeCell ref="J41:L41"/>
    <mergeCell ref="L43:L44"/>
    <mergeCell ref="L45:L46"/>
    <mergeCell ref="B2:O2"/>
    <mergeCell ref="B3:O3"/>
    <mergeCell ref="D6:H6"/>
    <mergeCell ref="D7:E8"/>
    <mergeCell ref="F7:G8"/>
    <mergeCell ref="C8:C10"/>
  </mergeCells>
  <conditionalFormatting sqref="H32 J32 O32">
    <cfRule type="cellIs" priority="1561" dxfId="149" operator="lessThan">
      <formula>0</formula>
    </cfRule>
  </conditionalFormatting>
  <conditionalFormatting sqref="H31 O31">
    <cfRule type="cellIs" priority="1521" dxfId="149" operator="lessThan">
      <formula>0</formula>
    </cfRule>
  </conditionalFormatting>
  <conditionalFormatting sqref="K68">
    <cfRule type="cellIs" priority="697" dxfId="149" operator="lessThan">
      <formula>0</formula>
    </cfRule>
  </conditionalFormatting>
  <conditionalFormatting sqref="H68 J68">
    <cfRule type="cellIs" priority="698" dxfId="149" operator="lessThan">
      <formula>0</formula>
    </cfRule>
  </conditionalFormatting>
  <conditionalFormatting sqref="K67">
    <cfRule type="cellIs" priority="695" dxfId="149" operator="lessThan">
      <formula>0</formula>
    </cfRule>
  </conditionalFormatting>
  <conditionalFormatting sqref="H67 J67">
    <cfRule type="cellIs" priority="696" dxfId="149" operator="lessThan">
      <formula>0</formula>
    </cfRule>
  </conditionalFormatting>
  <conditionalFormatting sqref="L68">
    <cfRule type="cellIs" priority="693" dxfId="149" operator="lessThan">
      <formula>0</formula>
    </cfRule>
  </conditionalFormatting>
  <conditionalFormatting sqref="K68">
    <cfRule type="cellIs" priority="694" dxfId="149" operator="lessThan">
      <formula>0</formula>
    </cfRule>
  </conditionalFormatting>
  <conditionalFormatting sqref="L67">
    <cfRule type="cellIs" priority="691" dxfId="149" operator="lessThan">
      <formula>0</formula>
    </cfRule>
  </conditionalFormatting>
  <conditionalFormatting sqref="K67">
    <cfRule type="cellIs" priority="692" dxfId="149" operator="lessThan">
      <formula>0</formula>
    </cfRule>
  </conditionalFormatting>
  <conditionalFormatting sqref="H11:H15 J11:J15 O11:O15">
    <cfRule type="cellIs" priority="41" dxfId="149" operator="lessThan">
      <formula>0</formula>
    </cfRule>
  </conditionalFormatting>
  <conditionalFormatting sqref="H16:H30 J16:J30 O16:O30">
    <cfRule type="cellIs" priority="40" dxfId="149" operator="lessThan">
      <formula>0</formula>
    </cfRule>
  </conditionalFormatting>
  <conditionalFormatting sqref="D11:E30 G11:J30 L11:L30 N11:O30">
    <cfRule type="cellIs" priority="39" dxfId="150" operator="equal">
      <formula>0</formula>
    </cfRule>
  </conditionalFormatting>
  <conditionalFormatting sqref="F11:F30">
    <cfRule type="cellIs" priority="38" dxfId="150" operator="equal">
      <formula>0</formula>
    </cfRule>
  </conditionalFormatting>
  <conditionalFormatting sqref="K11:K30">
    <cfRule type="cellIs" priority="37" dxfId="150" operator="equal">
      <formula>0</formula>
    </cfRule>
  </conditionalFormatting>
  <conditionalFormatting sqref="M11:M30">
    <cfRule type="cellIs" priority="36" dxfId="150" operator="equal">
      <formula>0</formula>
    </cfRule>
  </conditionalFormatting>
  <conditionalFormatting sqref="O33 J33 H33">
    <cfRule type="cellIs" priority="35" dxfId="149" operator="lessThan">
      <formula>0</formula>
    </cfRule>
  </conditionalFormatting>
  <conditionalFormatting sqref="H69:I69 K69">
    <cfRule type="cellIs" priority="27" dxfId="149" operator="lessThan">
      <formula>0</formula>
    </cfRule>
  </conditionalFormatting>
  <conditionalFormatting sqref="L69">
    <cfRule type="cellIs" priority="26" dxfId="149" operator="lessThan">
      <formula>0</formula>
    </cfRule>
  </conditionalFormatting>
  <conditionalFormatting sqref="V69">
    <cfRule type="cellIs" priority="8" dxfId="149" operator="lessThan">
      <formula>0</formula>
    </cfRule>
  </conditionalFormatting>
  <conditionalFormatting sqref="V67">
    <cfRule type="cellIs" priority="17" dxfId="149" operator="lessThan">
      <formula>0</formula>
    </cfRule>
    <cfRule type="cellIs" priority="18" dxfId="151" operator="equal">
      <formula>0</formula>
    </cfRule>
    <cfRule type="cellIs" priority="19" dxfId="152" operator="greaterThan">
      <formula>0</formula>
    </cfRule>
  </conditionalFormatting>
  <conditionalFormatting sqref="V68">
    <cfRule type="cellIs" priority="16" dxfId="149" operator="lessThan">
      <formula>0</formula>
    </cfRule>
  </conditionalFormatting>
  <conditionalFormatting sqref="U68">
    <cfRule type="cellIs" priority="15" dxfId="149" operator="lessThan">
      <formula>0</formula>
    </cfRule>
  </conditionalFormatting>
  <conditionalFormatting sqref="U67">
    <cfRule type="cellIs" priority="14" dxfId="149" operator="lessThan">
      <formula>0</formula>
    </cfRule>
  </conditionalFormatting>
  <conditionalFormatting sqref="U47:U66">
    <cfRule type="cellIs" priority="13" dxfId="149" operator="lessThan">
      <formula>0</formula>
    </cfRule>
  </conditionalFormatting>
  <conditionalFormatting sqref="V47:V66">
    <cfRule type="cellIs" priority="10" dxfId="149" operator="lessThan">
      <formula>0</formula>
    </cfRule>
    <cfRule type="cellIs" priority="11" dxfId="151" operator="equal">
      <formula>0</formula>
    </cfRule>
    <cfRule type="cellIs" priority="12" dxfId="152" operator="greaterThan">
      <formula>0</formula>
    </cfRule>
  </conditionalFormatting>
  <conditionalFormatting sqref="U69">
    <cfRule type="cellIs" priority="9" dxfId="149" operator="lessThan">
      <formula>0</formula>
    </cfRule>
  </conditionalFormatting>
  <conditionalFormatting sqref="K47:K66 H47:H66">
    <cfRule type="cellIs" priority="7" dxfId="149" operator="lessThan">
      <formula>0</formula>
    </cfRule>
  </conditionalFormatting>
  <conditionalFormatting sqref="L47:L66">
    <cfRule type="cellIs" priority="4" dxfId="149" operator="lessThan">
      <formula>0</formula>
    </cfRule>
    <cfRule type="cellIs" priority="5" dxfId="151" operator="equal">
      <formula>0</formula>
    </cfRule>
    <cfRule type="cellIs" priority="6" dxfId="152" operator="greaterThan">
      <formula>0</formula>
    </cfRule>
  </conditionalFormatting>
  <conditionalFormatting sqref="I47:I66">
    <cfRule type="cellIs" priority="1" dxfId="149" operator="lessThan">
      <formula>0</formula>
    </cfRule>
    <cfRule type="cellIs" priority="2" dxfId="151" operator="equal">
      <formula>0</formula>
    </cfRule>
    <cfRule type="cellIs" priority="3" dxfId="152" operator="greater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0.140625" style="0" customWidth="1"/>
    <col min="3" max="11" width="10.57421875" style="0" customWidth="1"/>
    <col min="12" max="12" width="5.421875" style="0" customWidth="1"/>
    <col min="13" max="13" width="1.421875" style="0" customWidth="1"/>
    <col min="15" max="15" width="16.7109375" style="0" bestFit="1" customWidth="1"/>
    <col min="16" max="21" width="10.421875" style="0" customWidth="1"/>
    <col min="22" max="22" width="12.00390625" style="0" customWidth="1"/>
    <col min="23" max="23" width="11.140625" style="0" customWidth="1"/>
    <col min="24" max="24" width="16.421875" style="0" customWidth="1"/>
    <col min="30" max="30" width="12.140625" style="0" customWidth="1"/>
    <col min="31" max="31" width="11.421875" style="0" customWidth="1"/>
  </cols>
  <sheetData>
    <row r="1" spans="1:21" ht="15">
      <c r="A1" t="s">
        <v>3</v>
      </c>
      <c r="C1" s="48"/>
      <c r="K1" s="49"/>
      <c r="O1" s="47"/>
      <c r="U1" s="49">
        <v>44138</v>
      </c>
    </row>
    <row r="2" spans="1:21" ht="14.25" customHeight="1">
      <c r="A2" s="143" t="s">
        <v>140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"/>
      <c r="M2" s="21"/>
      <c r="N2" s="143" t="s">
        <v>100</v>
      </c>
      <c r="O2" s="143"/>
      <c r="P2" s="143"/>
      <c r="Q2" s="143"/>
      <c r="R2" s="143"/>
      <c r="S2" s="143"/>
      <c r="T2" s="143"/>
      <c r="U2" s="143"/>
    </row>
    <row r="3" spans="1:21" ht="14.25" customHeight="1">
      <c r="A3" s="144" t="s">
        <v>141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"/>
      <c r="M3" s="21"/>
      <c r="N3" s="144" t="s">
        <v>101</v>
      </c>
      <c r="O3" s="144"/>
      <c r="P3" s="144"/>
      <c r="Q3" s="144"/>
      <c r="R3" s="144"/>
      <c r="S3" s="144"/>
      <c r="T3" s="144"/>
      <c r="U3" s="144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76"/>
      <c r="K4" s="77" t="s">
        <v>4</v>
      </c>
      <c r="L4" s="14"/>
      <c r="M4" s="14"/>
      <c r="N4" s="15"/>
      <c r="O4" s="15"/>
      <c r="P4" s="15"/>
      <c r="Q4" s="15"/>
      <c r="R4" s="15"/>
      <c r="S4" s="15"/>
      <c r="T4" s="76"/>
      <c r="U4" s="77" t="s">
        <v>4</v>
      </c>
    </row>
    <row r="5" spans="1:21" ht="14.25" customHeight="1">
      <c r="A5" s="145" t="s">
        <v>0</v>
      </c>
      <c r="B5" s="145" t="s">
        <v>1</v>
      </c>
      <c r="C5" s="124" t="s">
        <v>126</v>
      </c>
      <c r="D5" s="125"/>
      <c r="E5" s="125"/>
      <c r="F5" s="125"/>
      <c r="G5" s="125"/>
      <c r="H5" s="126"/>
      <c r="I5" s="124" t="s">
        <v>118</v>
      </c>
      <c r="J5" s="125"/>
      <c r="K5" s="126"/>
      <c r="L5" s="14"/>
      <c r="M5" s="14"/>
      <c r="N5" s="145" t="s">
        <v>0</v>
      </c>
      <c r="O5" s="145" t="s">
        <v>1</v>
      </c>
      <c r="P5" s="124" t="s">
        <v>127</v>
      </c>
      <c r="Q5" s="125"/>
      <c r="R5" s="125"/>
      <c r="S5" s="125"/>
      <c r="T5" s="125"/>
      <c r="U5" s="126"/>
    </row>
    <row r="6" spans="1:21" ht="14.25" customHeight="1">
      <c r="A6" s="146"/>
      <c r="B6" s="146"/>
      <c r="C6" s="169" t="s">
        <v>128</v>
      </c>
      <c r="D6" s="170"/>
      <c r="E6" s="170"/>
      <c r="F6" s="170"/>
      <c r="G6" s="170"/>
      <c r="H6" s="171"/>
      <c r="I6" s="121" t="s">
        <v>119</v>
      </c>
      <c r="J6" s="122"/>
      <c r="K6" s="123"/>
      <c r="L6" s="14"/>
      <c r="M6" s="14"/>
      <c r="N6" s="146"/>
      <c r="O6" s="146"/>
      <c r="P6" s="121" t="s">
        <v>129</v>
      </c>
      <c r="Q6" s="122"/>
      <c r="R6" s="122"/>
      <c r="S6" s="122"/>
      <c r="T6" s="122"/>
      <c r="U6" s="123"/>
    </row>
    <row r="7" spans="1:21" ht="14.25" customHeight="1">
      <c r="A7" s="146"/>
      <c r="B7" s="146"/>
      <c r="C7" s="133">
        <v>2020</v>
      </c>
      <c r="D7" s="134"/>
      <c r="E7" s="137">
        <v>2019</v>
      </c>
      <c r="F7" s="134"/>
      <c r="G7" s="154" t="s">
        <v>5</v>
      </c>
      <c r="H7" s="127" t="s">
        <v>56</v>
      </c>
      <c r="I7" s="164">
        <v>2020</v>
      </c>
      <c r="J7" s="128" t="s">
        <v>130</v>
      </c>
      <c r="K7" s="127" t="s">
        <v>134</v>
      </c>
      <c r="L7" s="14"/>
      <c r="M7" s="14"/>
      <c r="N7" s="146"/>
      <c r="O7" s="146"/>
      <c r="P7" s="158">
        <v>2020</v>
      </c>
      <c r="Q7" s="172"/>
      <c r="R7" s="173">
        <v>2019</v>
      </c>
      <c r="S7" s="172"/>
      <c r="T7" s="155" t="s">
        <v>5</v>
      </c>
      <c r="U7" s="167" t="s">
        <v>96</v>
      </c>
    </row>
    <row r="8" spans="1:21" ht="14.25" customHeight="1">
      <c r="A8" s="139" t="s">
        <v>6</v>
      </c>
      <c r="B8" s="139" t="s">
        <v>7</v>
      </c>
      <c r="C8" s="135"/>
      <c r="D8" s="136"/>
      <c r="E8" s="138"/>
      <c r="F8" s="136"/>
      <c r="G8" s="155"/>
      <c r="H8" s="128"/>
      <c r="I8" s="164"/>
      <c r="J8" s="128"/>
      <c r="K8" s="128"/>
      <c r="L8" s="14"/>
      <c r="M8" s="14"/>
      <c r="N8" s="139" t="s">
        <v>6</v>
      </c>
      <c r="O8" s="139" t="s">
        <v>7</v>
      </c>
      <c r="P8" s="135"/>
      <c r="Q8" s="136"/>
      <c r="R8" s="138"/>
      <c r="S8" s="136"/>
      <c r="T8" s="155"/>
      <c r="U8" s="168"/>
    </row>
    <row r="9" spans="1:21" ht="14.25" customHeight="1">
      <c r="A9" s="139"/>
      <c r="B9" s="139"/>
      <c r="C9" s="114" t="s">
        <v>8</v>
      </c>
      <c r="D9" s="78" t="s">
        <v>2</v>
      </c>
      <c r="E9" s="114" t="s">
        <v>8</v>
      </c>
      <c r="F9" s="78" t="s">
        <v>2</v>
      </c>
      <c r="G9" s="141" t="s">
        <v>9</v>
      </c>
      <c r="H9" s="141" t="s">
        <v>57</v>
      </c>
      <c r="I9" s="79" t="s">
        <v>8</v>
      </c>
      <c r="J9" s="129" t="s">
        <v>131</v>
      </c>
      <c r="K9" s="129" t="s">
        <v>135</v>
      </c>
      <c r="L9" s="14"/>
      <c r="M9" s="14"/>
      <c r="N9" s="139"/>
      <c r="O9" s="139"/>
      <c r="P9" s="114" t="s">
        <v>8</v>
      </c>
      <c r="Q9" s="78" t="s">
        <v>2</v>
      </c>
      <c r="R9" s="114" t="s">
        <v>8</v>
      </c>
      <c r="S9" s="78" t="s">
        <v>2</v>
      </c>
      <c r="T9" s="141" t="s">
        <v>9</v>
      </c>
      <c r="U9" s="165" t="s">
        <v>97</v>
      </c>
    </row>
    <row r="10" spans="1:21" ht="14.25" customHeight="1">
      <c r="A10" s="140"/>
      <c r="B10" s="140"/>
      <c r="C10" s="117" t="s">
        <v>10</v>
      </c>
      <c r="D10" s="41" t="s">
        <v>11</v>
      </c>
      <c r="E10" s="117" t="s">
        <v>10</v>
      </c>
      <c r="F10" s="41" t="s">
        <v>11</v>
      </c>
      <c r="G10" s="142"/>
      <c r="H10" s="142"/>
      <c r="I10" s="117" t="s">
        <v>10</v>
      </c>
      <c r="J10" s="130"/>
      <c r="K10" s="130"/>
      <c r="L10" s="14"/>
      <c r="M10" s="14"/>
      <c r="N10" s="140"/>
      <c r="O10" s="140"/>
      <c r="P10" s="117" t="s">
        <v>10</v>
      </c>
      <c r="Q10" s="41" t="s">
        <v>11</v>
      </c>
      <c r="R10" s="117" t="s">
        <v>10</v>
      </c>
      <c r="S10" s="41" t="s">
        <v>11</v>
      </c>
      <c r="T10" s="149"/>
      <c r="U10" s="166"/>
    </row>
    <row r="11" spans="1:21" ht="14.25" customHeight="1">
      <c r="A11" s="50">
        <v>1</v>
      </c>
      <c r="B11" s="80" t="s">
        <v>18</v>
      </c>
      <c r="C11" s="52">
        <v>4455</v>
      </c>
      <c r="D11" s="54">
        <v>0.14960709248438445</v>
      </c>
      <c r="E11" s="52">
        <v>4868</v>
      </c>
      <c r="F11" s="54">
        <v>0.14171348723472388</v>
      </c>
      <c r="G11" s="100">
        <v>-0.08483976992604769</v>
      </c>
      <c r="H11" s="82">
        <v>0</v>
      </c>
      <c r="I11" s="52">
        <v>4147</v>
      </c>
      <c r="J11" s="53">
        <v>0.07427055702917773</v>
      </c>
      <c r="K11" s="84">
        <v>1</v>
      </c>
      <c r="L11" s="14"/>
      <c r="M11" s="14"/>
      <c r="N11" s="50">
        <v>1</v>
      </c>
      <c r="O11" s="80" t="s">
        <v>18</v>
      </c>
      <c r="P11" s="52">
        <v>34622</v>
      </c>
      <c r="Q11" s="54">
        <v>0.14445274264948244</v>
      </c>
      <c r="R11" s="52">
        <v>40725</v>
      </c>
      <c r="S11" s="54">
        <v>0.12637036991066414</v>
      </c>
      <c r="T11" s="109">
        <v>-0.14985880908532845</v>
      </c>
      <c r="U11" s="84">
        <v>0</v>
      </c>
    </row>
    <row r="12" spans="1:21" ht="14.25" customHeight="1">
      <c r="A12" s="85">
        <v>2</v>
      </c>
      <c r="B12" s="86" t="s">
        <v>20</v>
      </c>
      <c r="C12" s="60">
        <v>4184</v>
      </c>
      <c r="D12" s="62">
        <v>0.14050641413123782</v>
      </c>
      <c r="E12" s="60">
        <v>4049</v>
      </c>
      <c r="F12" s="62">
        <v>0.11787138656807662</v>
      </c>
      <c r="G12" s="101">
        <v>0.03334156581872061</v>
      </c>
      <c r="H12" s="88">
        <v>0</v>
      </c>
      <c r="I12" s="60">
        <v>4484</v>
      </c>
      <c r="J12" s="61">
        <v>-0.06690454950936664</v>
      </c>
      <c r="K12" s="90">
        <v>-1</v>
      </c>
      <c r="L12" s="14"/>
      <c r="M12" s="14"/>
      <c r="N12" s="85">
        <v>2</v>
      </c>
      <c r="O12" s="86" t="s">
        <v>20</v>
      </c>
      <c r="P12" s="60">
        <v>30833</v>
      </c>
      <c r="Q12" s="62">
        <v>0.1286439666718125</v>
      </c>
      <c r="R12" s="60">
        <v>32392</v>
      </c>
      <c r="S12" s="62">
        <v>0.10051292872059503</v>
      </c>
      <c r="T12" s="110">
        <v>-0.04812916769572739</v>
      </c>
      <c r="U12" s="90">
        <v>1</v>
      </c>
    </row>
    <row r="13" spans="1:21" ht="14.25" customHeight="1">
      <c r="A13" s="58">
        <v>3</v>
      </c>
      <c r="B13" s="86" t="s">
        <v>19</v>
      </c>
      <c r="C13" s="60">
        <v>2819</v>
      </c>
      <c r="D13" s="62">
        <v>0.09466720397608973</v>
      </c>
      <c r="E13" s="60">
        <v>3649</v>
      </c>
      <c r="F13" s="62">
        <v>0.1062268929579925</v>
      </c>
      <c r="G13" s="101">
        <v>-0.22745957796656613</v>
      </c>
      <c r="H13" s="88">
        <v>0</v>
      </c>
      <c r="I13" s="60">
        <v>2488</v>
      </c>
      <c r="J13" s="61">
        <v>0.13303858520900325</v>
      </c>
      <c r="K13" s="90">
        <v>0</v>
      </c>
      <c r="L13" s="14"/>
      <c r="M13" s="14"/>
      <c r="N13" s="58">
        <v>3</v>
      </c>
      <c r="O13" s="86" t="s">
        <v>19</v>
      </c>
      <c r="P13" s="60">
        <v>22232</v>
      </c>
      <c r="Q13" s="62">
        <v>0.09275817037095758</v>
      </c>
      <c r="R13" s="60">
        <v>36411</v>
      </c>
      <c r="S13" s="62">
        <v>0.11298395429876469</v>
      </c>
      <c r="T13" s="110">
        <v>-0.38941528658921754</v>
      </c>
      <c r="U13" s="90">
        <v>-1</v>
      </c>
    </row>
    <row r="14" spans="1:21" ht="14.25" customHeight="1">
      <c r="A14" s="58">
        <v>4</v>
      </c>
      <c r="B14" s="86" t="s">
        <v>33</v>
      </c>
      <c r="C14" s="60">
        <v>1659</v>
      </c>
      <c r="D14" s="62">
        <v>0.05571227080394922</v>
      </c>
      <c r="E14" s="60">
        <v>2013</v>
      </c>
      <c r="F14" s="62">
        <v>0.05860091409274839</v>
      </c>
      <c r="G14" s="101">
        <v>-0.17585692995529056</v>
      </c>
      <c r="H14" s="88">
        <v>1</v>
      </c>
      <c r="I14" s="60">
        <v>1808</v>
      </c>
      <c r="J14" s="61">
        <v>-0.08241150442477874</v>
      </c>
      <c r="K14" s="90">
        <v>0</v>
      </c>
      <c r="L14" s="14"/>
      <c r="M14" s="14"/>
      <c r="N14" s="58">
        <v>4</v>
      </c>
      <c r="O14" s="86" t="s">
        <v>33</v>
      </c>
      <c r="P14" s="60">
        <v>14313</v>
      </c>
      <c r="Q14" s="62">
        <v>0.059717870300446015</v>
      </c>
      <c r="R14" s="60">
        <v>15062</v>
      </c>
      <c r="S14" s="62">
        <v>0.04673764301029892</v>
      </c>
      <c r="T14" s="110">
        <v>-0.04972779179391851</v>
      </c>
      <c r="U14" s="90">
        <v>4</v>
      </c>
    </row>
    <row r="15" spans="1:21" ht="14.25" customHeight="1">
      <c r="A15" s="66">
        <v>5</v>
      </c>
      <c r="B15" s="91" t="s">
        <v>34</v>
      </c>
      <c r="C15" s="68">
        <v>1636</v>
      </c>
      <c r="D15" s="70">
        <v>0.05493988850829471</v>
      </c>
      <c r="E15" s="68">
        <v>924</v>
      </c>
      <c r="F15" s="70">
        <v>0.026898780239294345</v>
      </c>
      <c r="G15" s="102">
        <v>0.7705627705627707</v>
      </c>
      <c r="H15" s="93">
        <v>9</v>
      </c>
      <c r="I15" s="68">
        <v>1199</v>
      </c>
      <c r="J15" s="69">
        <v>0.36447039199332787</v>
      </c>
      <c r="K15" s="95">
        <v>4</v>
      </c>
      <c r="L15" s="14"/>
      <c r="M15" s="14"/>
      <c r="N15" s="66">
        <v>5</v>
      </c>
      <c r="O15" s="91" t="s">
        <v>17</v>
      </c>
      <c r="P15" s="68">
        <v>13053</v>
      </c>
      <c r="Q15" s="70">
        <v>0.05446079515347739</v>
      </c>
      <c r="R15" s="68">
        <v>15599</v>
      </c>
      <c r="S15" s="70">
        <v>0.04840396317339349</v>
      </c>
      <c r="T15" s="111">
        <v>-0.1632155907429963</v>
      </c>
      <c r="U15" s="95">
        <v>2</v>
      </c>
    </row>
    <row r="16" spans="1:21" ht="14.25" customHeight="1">
      <c r="A16" s="50">
        <v>6</v>
      </c>
      <c r="B16" s="80" t="s">
        <v>22</v>
      </c>
      <c r="C16" s="52">
        <v>1575</v>
      </c>
      <c r="D16" s="54">
        <v>0.05289139633286319</v>
      </c>
      <c r="E16" s="52">
        <v>2082</v>
      </c>
      <c r="F16" s="54">
        <v>0.060609589240487906</v>
      </c>
      <c r="G16" s="100">
        <v>-0.24351585014409227</v>
      </c>
      <c r="H16" s="82">
        <v>-2</v>
      </c>
      <c r="I16" s="52">
        <v>1801</v>
      </c>
      <c r="J16" s="53">
        <v>-0.1254858411993337</v>
      </c>
      <c r="K16" s="84">
        <v>-1</v>
      </c>
      <c r="L16" s="14"/>
      <c r="M16" s="14"/>
      <c r="N16" s="50">
        <v>6</v>
      </c>
      <c r="O16" s="80" t="s">
        <v>22</v>
      </c>
      <c r="P16" s="52">
        <v>12252</v>
      </c>
      <c r="Q16" s="54">
        <v>0.0511187973814759</v>
      </c>
      <c r="R16" s="52">
        <v>19392</v>
      </c>
      <c r="S16" s="54">
        <v>0.060173706895214216</v>
      </c>
      <c r="T16" s="109">
        <v>-0.36819306930693074</v>
      </c>
      <c r="U16" s="84">
        <v>-1</v>
      </c>
    </row>
    <row r="17" spans="1:21" ht="14.25" customHeight="1">
      <c r="A17" s="58">
        <v>7</v>
      </c>
      <c r="B17" s="86" t="s">
        <v>17</v>
      </c>
      <c r="C17" s="60">
        <v>1504</v>
      </c>
      <c r="D17" s="62">
        <v>0.05050708576801666</v>
      </c>
      <c r="E17" s="60">
        <v>1953</v>
      </c>
      <c r="F17" s="62">
        <v>0.05685424005123577</v>
      </c>
      <c r="G17" s="101">
        <v>-0.22990271377368154</v>
      </c>
      <c r="H17" s="88">
        <v>-1</v>
      </c>
      <c r="I17" s="60">
        <v>1419</v>
      </c>
      <c r="J17" s="61">
        <v>0.0599013389711065</v>
      </c>
      <c r="K17" s="90">
        <v>0</v>
      </c>
      <c r="L17" s="14"/>
      <c r="M17" s="14"/>
      <c r="N17" s="58">
        <v>7</v>
      </c>
      <c r="O17" s="86" t="s">
        <v>25</v>
      </c>
      <c r="P17" s="60">
        <v>12043</v>
      </c>
      <c r="Q17" s="62">
        <v>0.05024679047217714</v>
      </c>
      <c r="R17" s="60">
        <v>16287</v>
      </c>
      <c r="S17" s="62">
        <v>0.05053883891307518</v>
      </c>
      <c r="T17" s="110">
        <v>-0.26057591944495606</v>
      </c>
      <c r="U17" s="90">
        <v>-1</v>
      </c>
    </row>
    <row r="18" spans="1:21" ht="14.25" customHeight="1">
      <c r="A18" s="58">
        <v>8</v>
      </c>
      <c r="B18" s="86" t="s">
        <v>23</v>
      </c>
      <c r="C18" s="60">
        <v>1398</v>
      </c>
      <c r="D18" s="62">
        <v>0.04694741084021761</v>
      </c>
      <c r="E18" s="60">
        <v>1544</v>
      </c>
      <c r="F18" s="62">
        <v>0.044947745334924745</v>
      </c>
      <c r="G18" s="101">
        <v>-0.09455958549222798</v>
      </c>
      <c r="H18" s="88">
        <v>0</v>
      </c>
      <c r="I18" s="60">
        <v>1167</v>
      </c>
      <c r="J18" s="61">
        <v>0.1979434447300772</v>
      </c>
      <c r="K18" s="90">
        <v>2</v>
      </c>
      <c r="L18" s="14"/>
      <c r="M18" s="14"/>
      <c r="N18" s="58">
        <v>8</v>
      </c>
      <c r="O18" s="86" t="s">
        <v>23</v>
      </c>
      <c r="P18" s="60">
        <v>11293</v>
      </c>
      <c r="Q18" s="62">
        <v>0.047117579075172</v>
      </c>
      <c r="R18" s="60">
        <v>14161</v>
      </c>
      <c r="S18" s="62">
        <v>0.043941824636093675</v>
      </c>
      <c r="T18" s="110">
        <v>-0.20252807005155005</v>
      </c>
      <c r="U18" s="90">
        <v>1</v>
      </c>
    </row>
    <row r="19" spans="1:21" ht="14.25" customHeight="1">
      <c r="A19" s="58">
        <v>9</v>
      </c>
      <c r="B19" s="86" t="s">
        <v>25</v>
      </c>
      <c r="C19" s="60">
        <v>1290</v>
      </c>
      <c r="D19" s="62">
        <v>0.043320572234535566</v>
      </c>
      <c r="E19" s="60">
        <v>1476</v>
      </c>
      <c r="F19" s="62">
        <v>0.04296818142121044</v>
      </c>
      <c r="G19" s="101">
        <v>-0.1260162601626016</v>
      </c>
      <c r="H19" s="88">
        <v>1</v>
      </c>
      <c r="I19" s="60">
        <v>1448</v>
      </c>
      <c r="J19" s="61">
        <v>-0.10911602209944748</v>
      </c>
      <c r="K19" s="90">
        <v>-3</v>
      </c>
      <c r="L19" s="14"/>
      <c r="M19" s="14"/>
      <c r="N19" s="58">
        <v>9</v>
      </c>
      <c r="O19" s="86" t="s">
        <v>34</v>
      </c>
      <c r="P19" s="60">
        <v>10828</v>
      </c>
      <c r="Q19" s="62">
        <v>0.04517746800902882</v>
      </c>
      <c r="R19" s="60">
        <v>10069</v>
      </c>
      <c r="S19" s="62">
        <v>0.031244278812289188</v>
      </c>
      <c r="T19" s="110">
        <v>0.07537987883603137</v>
      </c>
      <c r="U19" s="90">
        <v>4</v>
      </c>
    </row>
    <row r="20" spans="1:21" ht="14.25" customHeight="1">
      <c r="A20" s="66">
        <v>10</v>
      </c>
      <c r="B20" s="91" t="s">
        <v>24</v>
      </c>
      <c r="C20" s="68">
        <v>1059</v>
      </c>
      <c r="D20" s="70">
        <v>0.035563167439048964</v>
      </c>
      <c r="E20" s="68">
        <v>1071</v>
      </c>
      <c r="F20" s="70">
        <v>0.03117813164100026</v>
      </c>
      <c r="G20" s="102">
        <v>-0.011204481792717047</v>
      </c>
      <c r="H20" s="93">
        <v>1</v>
      </c>
      <c r="I20" s="68">
        <v>945</v>
      </c>
      <c r="J20" s="69">
        <v>0.12063492063492065</v>
      </c>
      <c r="K20" s="95">
        <v>1</v>
      </c>
      <c r="L20" s="14"/>
      <c r="M20" s="14"/>
      <c r="N20" s="66">
        <v>10</v>
      </c>
      <c r="O20" s="91" t="s">
        <v>21</v>
      </c>
      <c r="P20" s="68">
        <v>9118</v>
      </c>
      <c r="Q20" s="70">
        <v>0.038042866023857105</v>
      </c>
      <c r="R20" s="68">
        <v>22102</v>
      </c>
      <c r="S20" s="70">
        <v>0.06858288313727437</v>
      </c>
      <c r="T20" s="111">
        <v>-0.5874581485838386</v>
      </c>
      <c r="U20" s="95">
        <v>-6</v>
      </c>
    </row>
    <row r="21" spans="1:21" ht="14.25" customHeight="1">
      <c r="A21" s="50">
        <v>11</v>
      </c>
      <c r="B21" s="80" t="s">
        <v>30</v>
      </c>
      <c r="C21" s="52">
        <v>998</v>
      </c>
      <c r="D21" s="54">
        <v>0.033514675263617434</v>
      </c>
      <c r="E21" s="52">
        <v>1039</v>
      </c>
      <c r="F21" s="54">
        <v>0.03024657215219353</v>
      </c>
      <c r="G21" s="100">
        <v>-0.039461020211742026</v>
      </c>
      <c r="H21" s="82">
        <v>1</v>
      </c>
      <c r="I21" s="52">
        <v>760</v>
      </c>
      <c r="J21" s="53">
        <v>0.3131578947368421</v>
      </c>
      <c r="K21" s="84">
        <v>3</v>
      </c>
      <c r="L21" s="14"/>
      <c r="M21" s="14"/>
      <c r="N21" s="50">
        <v>11</v>
      </c>
      <c r="O21" s="80" t="s">
        <v>30</v>
      </c>
      <c r="P21" s="52">
        <v>8804</v>
      </c>
      <c r="Q21" s="54">
        <v>0.03673276951897762</v>
      </c>
      <c r="R21" s="52">
        <v>14015</v>
      </c>
      <c r="S21" s="54">
        <v>0.04348878414482401</v>
      </c>
      <c r="T21" s="109">
        <v>-0.3718159115233678</v>
      </c>
      <c r="U21" s="84">
        <v>-1</v>
      </c>
    </row>
    <row r="22" spans="1:21" ht="14.25" customHeight="1">
      <c r="A22" s="58">
        <v>12</v>
      </c>
      <c r="B22" s="86" t="s">
        <v>21</v>
      </c>
      <c r="C22" s="60">
        <v>965</v>
      </c>
      <c r="D22" s="62">
        <v>0.03240647457854792</v>
      </c>
      <c r="E22" s="60">
        <v>1885</v>
      </c>
      <c r="F22" s="62">
        <v>0.05487467613752147</v>
      </c>
      <c r="G22" s="101">
        <v>-0.48806366047745353</v>
      </c>
      <c r="H22" s="88">
        <v>-5</v>
      </c>
      <c r="I22" s="60">
        <v>1418</v>
      </c>
      <c r="J22" s="61">
        <v>-0.3194640338504936</v>
      </c>
      <c r="K22" s="90">
        <v>-4</v>
      </c>
      <c r="L22" s="14"/>
      <c r="M22" s="14"/>
      <c r="N22" s="58">
        <v>12</v>
      </c>
      <c r="O22" s="86" t="s">
        <v>35</v>
      </c>
      <c r="P22" s="60">
        <v>7922</v>
      </c>
      <c r="Q22" s="62">
        <v>0.033052816916099584</v>
      </c>
      <c r="R22" s="60">
        <v>8304</v>
      </c>
      <c r="S22" s="62">
        <v>0.02576745369522787</v>
      </c>
      <c r="T22" s="110">
        <v>-0.04600192678227355</v>
      </c>
      <c r="U22" s="90">
        <v>2</v>
      </c>
    </row>
    <row r="23" spans="1:21" ht="14.25" customHeight="1">
      <c r="A23" s="58">
        <v>13</v>
      </c>
      <c r="B23" s="86" t="s">
        <v>28</v>
      </c>
      <c r="C23" s="60">
        <v>894</v>
      </c>
      <c r="D23" s="62">
        <v>0.03002216401370139</v>
      </c>
      <c r="E23" s="60">
        <v>976</v>
      </c>
      <c r="F23" s="62">
        <v>0.02841256440860528</v>
      </c>
      <c r="G23" s="101">
        <v>-0.0840163934426229</v>
      </c>
      <c r="H23" s="88">
        <v>0</v>
      </c>
      <c r="I23" s="60">
        <v>855</v>
      </c>
      <c r="J23" s="61">
        <v>0.04561403508771922</v>
      </c>
      <c r="K23" s="90">
        <v>-1</v>
      </c>
      <c r="L23" s="14"/>
      <c r="M23" s="14"/>
      <c r="N23" s="58">
        <v>13</v>
      </c>
      <c r="O23" s="86" t="s">
        <v>28</v>
      </c>
      <c r="P23" s="60">
        <v>7385</v>
      </c>
      <c r="Q23" s="62">
        <v>0.030812301555843906</v>
      </c>
      <c r="R23" s="60">
        <v>10314</v>
      </c>
      <c r="S23" s="62">
        <v>0.03200451799284444</v>
      </c>
      <c r="T23" s="110">
        <v>-0.2839829358153966</v>
      </c>
      <c r="U23" s="90">
        <v>-1</v>
      </c>
    </row>
    <row r="24" spans="1:21" ht="14.25" customHeight="1">
      <c r="A24" s="58">
        <v>14</v>
      </c>
      <c r="B24" s="86" t="s">
        <v>35</v>
      </c>
      <c r="C24" s="60">
        <v>810</v>
      </c>
      <c r="D24" s="62">
        <v>0.027201289542615352</v>
      </c>
      <c r="E24" s="60">
        <v>707</v>
      </c>
      <c r="F24" s="62">
        <v>0.020581642455823702</v>
      </c>
      <c r="G24" s="101">
        <v>0.14568599717114572</v>
      </c>
      <c r="H24" s="88">
        <v>2</v>
      </c>
      <c r="I24" s="60">
        <v>852</v>
      </c>
      <c r="J24" s="61">
        <v>-0.04929577464788737</v>
      </c>
      <c r="K24" s="90">
        <v>-1</v>
      </c>
      <c r="L24" s="14"/>
      <c r="M24" s="14"/>
      <c r="N24" s="58">
        <v>14</v>
      </c>
      <c r="O24" s="86" t="s">
        <v>24</v>
      </c>
      <c r="P24" s="60">
        <v>7130</v>
      </c>
      <c r="Q24" s="62">
        <v>0.029748369680862162</v>
      </c>
      <c r="R24" s="60">
        <v>10663</v>
      </c>
      <c r="S24" s="62">
        <v>0.033087470948002747</v>
      </c>
      <c r="T24" s="110">
        <v>-0.331332645596924</v>
      </c>
      <c r="U24" s="90">
        <v>-3</v>
      </c>
    </row>
    <row r="25" spans="1:21" ht="14.25" customHeight="1">
      <c r="A25" s="66">
        <v>15</v>
      </c>
      <c r="B25" s="91" t="s">
        <v>27</v>
      </c>
      <c r="C25" s="68">
        <v>732</v>
      </c>
      <c r="D25" s="70">
        <v>0.024581906105178318</v>
      </c>
      <c r="E25" s="68">
        <v>700</v>
      </c>
      <c r="F25" s="70">
        <v>0.02037786381764723</v>
      </c>
      <c r="G25" s="102">
        <v>0.04571428571428582</v>
      </c>
      <c r="H25" s="93">
        <v>2</v>
      </c>
      <c r="I25" s="68">
        <v>661</v>
      </c>
      <c r="J25" s="69">
        <v>0.10741301059001507</v>
      </c>
      <c r="K25" s="95">
        <v>0</v>
      </c>
      <c r="L25" s="14"/>
      <c r="M25" s="14"/>
      <c r="N25" s="66">
        <v>15</v>
      </c>
      <c r="O25" s="91" t="s">
        <v>51</v>
      </c>
      <c r="P25" s="68">
        <v>4999</v>
      </c>
      <c r="Q25" s="70">
        <v>0.0208572370315049</v>
      </c>
      <c r="R25" s="68">
        <v>7314</v>
      </c>
      <c r="S25" s="70">
        <v>0.022695466802371948</v>
      </c>
      <c r="T25" s="111">
        <v>-0.3165162701668034</v>
      </c>
      <c r="U25" s="95">
        <v>0</v>
      </c>
    </row>
    <row r="26" spans="1:21" ht="14.25" customHeight="1">
      <c r="A26" s="50">
        <v>16</v>
      </c>
      <c r="B26" s="80" t="s">
        <v>29</v>
      </c>
      <c r="C26" s="52">
        <v>560</v>
      </c>
      <c r="D26" s="54">
        <v>0.018805829807240243</v>
      </c>
      <c r="E26" s="52">
        <v>741</v>
      </c>
      <c r="F26" s="54">
        <v>0.021571424412680854</v>
      </c>
      <c r="G26" s="100">
        <v>-0.24426450742240213</v>
      </c>
      <c r="H26" s="82">
        <v>-1</v>
      </c>
      <c r="I26" s="52">
        <v>459</v>
      </c>
      <c r="J26" s="53">
        <v>0.2200435729847494</v>
      </c>
      <c r="K26" s="84">
        <v>2</v>
      </c>
      <c r="L26" s="14"/>
      <c r="M26" s="14"/>
      <c r="N26" s="50">
        <v>16</v>
      </c>
      <c r="O26" s="80" t="s">
        <v>29</v>
      </c>
      <c r="P26" s="52">
        <v>4744</v>
      </c>
      <c r="Q26" s="54">
        <v>0.019793305156523153</v>
      </c>
      <c r="R26" s="52">
        <v>6862</v>
      </c>
      <c r="S26" s="54">
        <v>0.02129290308967409</v>
      </c>
      <c r="T26" s="109">
        <v>-0.30865636840571264</v>
      </c>
      <c r="U26" s="84">
        <v>2</v>
      </c>
    </row>
    <row r="27" spans="1:21" ht="14.25" customHeight="1">
      <c r="A27" s="58">
        <v>17</v>
      </c>
      <c r="B27" s="86" t="s">
        <v>51</v>
      </c>
      <c r="C27" s="60">
        <v>454</v>
      </c>
      <c r="D27" s="62">
        <v>0.015246154879441198</v>
      </c>
      <c r="E27" s="60">
        <v>648</v>
      </c>
      <c r="F27" s="62">
        <v>0.018864079648336293</v>
      </c>
      <c r="G27" s="101">
        <v>-0.2993827160493827</v>
      </c>
      <c r="H27" s="88">
        <v>1</v>
      </c>
      <c r="I27" s="60">
        <v>488</v>
      </c>
      <c r="J27" s="61">
        <v>-0.069672131147541</v>
      </c>
      <c r="K27" s="90">
        <v>0</v>
      </c>
      <c r="L27" s="14"/>
      <c r="M27" s="14"/>
      <c r="N27" s="58">
        <v>17</v>
      </c>
      <c r="O27" s="86" t="s">
        <v>26</v>
      </c>
      <c r="P27" s="60">
        <v>4737</v>
      </c>
      <c r="Q27" s="62">
        <v>0.01976409918348444</v>
      </c>
      <c r="R27" s="60">
        <v>6871</v>
      </c>
      <c r="S27" s="62">
        <v>0.021320830243245506</v>
      </c>
      <c r="T27" s="110">
        <v>-0.31058070149905403</v>
      </c>
      <c r="U27" s="90">
        <v>0</v>
      </c>
    </row>
    <row r="28" spans="1:21" ht="14.25" customHeight="1">
      <c r="A28" s="58">
        <v>18</v>
      </c>
      <c r="B28" s="86" t="s">
        <v>26</v>
      </c>
      <c r="C28" s="60">
        <v>419</v>
      </c>
      <c r="D28" s="62">
        <v>0.014070790516488683</v>
      </c>
      <c r="E28" s="60">
        <v>509</v>
      </c>
      <c r="F28" s="62">
        <v>0.014817618118832056</v>
      </c>
      <c r="G28" s="101">
        <v>-0.17681728880157166</v>
      </c>
      <c r="H28" s="88">
        <v>1</v>
      </c>
      <c r="I28" s="60">
        <v>600</v>
      </c>
      <c r="J28" s="61">
        <v>-0.30166666666666664</v>
      </c>
      <c r="K28" s="90">
        <v>-2</v>
      </c>
      <c r="L28" s="14"/>
      <c r="M28" s="14"/>
      <c r="N28" s="58">
        <v>18</v>
      </c>
      <c r="O28" s="86" t="s">
        <v>27</v>
      </c>
      <c r="P28" s="60">
        <v>4709</v>
      </c>
      <c r="Q28" s="62">
        <v>0.01964727529132958</v>
      </c>
      <c r="R28" s="60">
        <v>5855</v>
      </c>
      <c r="S28" s="62">
        <v>0.018168164906738823</v>
      </c>
      <c r="T28" s="110">
        <v>-0.19573014517506404</v>
      </c>
      <c r="U28" s="90">
        <v>1</v>
      </c>
    </row>
    <row r="29" spans="1:21" ht="14.25" customHeight="1">
      <c r="A29" s="58">
        <v>19</v>
      </c>
      <c r="B29" s="86" t="s">
        <v>46</v>
      </c>
      <c r="C29" s="60">
        <v>376</v>
      </c>
      <c r="D29" s="62">
        <v>0.012626771442004164</v>
      </c>
      <c r="E29" s="60">
        <v>1510</v>
      </c>
      <c r="F29" s="62">
        <v>0.043957963378067594</v>
      </c>
      <c r="G29" s="101">
        <v>-0.7509933774834437</v>
      </c>
      <c r="H29" s="88">
        <v>-10</v>
      </c>
      <c r="I29" s="60">
        <v>328</v>
      </c>
      <c r="J29" s="61">
        <v>0.14634146341463405</v>
      </c>
      <c r="K29" s="90">
        <v>1</v>
      </c>
      <c r="N29" s="58">
        <v>19</v>
      </c>
      <c r="O29" s="86" t="s">
        <v>91</v>
      </c>
      <c r="P29" s="60">
        <v>2630</v>
      </c>
      <c r="Q29" s="62">
        <v>0.010973101298831344</v>
      </c>
      <c r="R29" s="60">
        <v>2585</v>
      </c>
      <c r="S29" s="62">
        <v>0.008021299109123801</v>
      </c>
      <c r="T29" s="110">
        <v>0.01740812379110257</v>
      </c>
      <c r="U29" s="90">
        <v>3</v>
      </c>
    </row>
    <row r="30" spans="1:21" ht="14.25" customHeight="1">
      <c r="A30" s="66">
        <v>20</v>
      </c>
      <c r="B30" s="91" t="s">
        <v>91</v>
      </c>
      <c r="C30" s="68">
        <v>363</v>
      </c>
      <c r="D30" s="70">
        <v>0.012190207535764658</v>
      </c>
      <c r="E30" s="68">
        <v>231</v>
      </c>
      <c r="F30" s="70">
        <v>0.006724695059823586</v>
      </c>
      <c r="G30" s="102">
        <v>0.5714285714285714</v>
      </c>
      <c r="H30" s="93">
        <v>2</v>
      </c>
      <c r="I30" s="68">
        <v>322</v>
      </c>
      <c r="J30" s="69">
        <v>0.1273291925465838</v>
      </c>
      <c r="K30" s="95">
        <v>1</v>
      </c>
      <c r="N30" s="66">
        <v>20</v>
      </c>
      <c r="O30" s="91" t="s">
        <v>46</v>
      </c>
      <c r="P30" s="68">
        <v>2321</v>
      </c>
      <c r="Q30" s="70">
        <v>0.009683866203265229</v>
      </c>
      <c r="R30" s="68">
        <v>7177</v>
      </c>
      <c r="S30" s="70">
        <v>0.022270353464673702</v>
      </c>
      <c r="T30" s="111">
        <v>-0.6766058241605127</v>
      </c>
      <c r="U30" s="95">
        <v>-4</v>
      </c>
    </row>
    <row r="31" spans="1:21" ht="14.25" customHeight="1">
      <c r="A31" s="160" t="s">
        <v>49</v>
      </c>
      <c r="B31" s="161"/>
      <c r="C31" s="3">
        <f>SUM(C11:C30)</f>
        <v>28150</v>
      </c>
      <c r="D31" s="6">
        <f>C31/C33</f>
        <v>0.9453287662032372</v>
      </c>
      <c r="E31" s="3">
        <f>SUM(E11:E30)</f>
        <v>32575</v>
      </c>
      <c r="F31" s="6">
        <f>E31/E33</f>
        <v>0.9482984483712265</v>
      </c>
      <c r="G31" s="17">
        <f>C31/E31-1</f>
        <v>-0.13584036838066005</v>
      </c>
      <c r="H31" s="17"/>
      <c r="I31" s="3">
        <f>SUM(I11:I30)</f>
        <v>27649</v>
      </c>
      <c r="J31" s="18">
        <f>C31/I31-1</f>
        <v>0.018120004340120843</v>
      </c>
      <c r="K31" s="19"/>
      <c r="N31" s="160" t="s">
        <v>49</v>
      </c>
      <c r="O31" s="161"/>
      <c r="P31" s="3">
        <f>SUM(P11:P30)</f>
        <v>225968</v>
      </c>
      <c r="Q31" s="6">
        <f>P31/P33</f>
        <v>0.9428021879446088</v>
      </c>
      <c r="R31" s="3">
        <f>SUM(R11:R30)</f>
        <v>302160</v>
      </c>
      <c r="S31" s="6">
        <f>R31/R33</f>
        <v>0.9376076359043899</v>
      </c>
      <c r="T31" s="17">
        <f>P31/R31-1</f>
        <v>-0.2521577971935398</v>
      </c>
      <c r="U31" s="106"/>
    </row>
    <row r="32" spans="1:21" ht="14.25" customHeight="1">
      <c r="A32" s="160" t="s">
        <v>12</v>
      </c>
      <c r="B32" s="161"/>
      <c r="C32" s="3">
        <f>C33-SUM(C11:C30)</f>
        <v>1628</v>
      </c>
      <c r="D32" s="6">
        <f>C32/C33</f>
        <v>0.05467123379676271</v>
      </c>
      <c r="E32" s="3">
        <f>E33-SUM(E11:E30)</f>
        <v>1776</v>
      </c>
      <c r="F32" s="6">
        <f>E32/E33</f>
        <v>0.051701551628773545</v>
      </c>
      <c r="G32" s="17">
        <f>C32/E32-1</f>
        <v>-0.08333333333333337</v>
      </c>
      <c r="H32" s="17"/>
      <c r="I32" s="3">
        <f>I33-SUM(I11:I30)</f>
        <v>1577</v>
      </c>
      <c r="J32" s="18">
        <f>C32/I32-1</f>
        <v>0.032339885859226314</v>
      </c>
      <c r="K32" s="19"/>
      <c r="N32" s="160" t="s">
        <v>12</v>
      </c>
      <c r="O32" s="161"/>
      <c r="P32" s="3">
        <f>P33-SUM(P11:P30)</f>
        <v>13709</v>
      </c>
      <c r="Q32" s="6">
        <f>P32/P33</f>
        <v>0.05719781205539121</v>
      </c>
      <c r="R32" s="3">
        <f>R33-SUM(R11:R30)</f>
        <v>20107</v>
      </c>
      <c r="S32" s="6">
        <f>R32/R33</f>
        <v>0.062392364095610164</v>
      </c>
      <c r="T32" s="17">
        <f>P32/R32-1</f>
        <v>-0.31819764261202566</v>
      </c>
      <c r="U32" s="107"/>
    </row>
    <row r="33" spans="1:21" ht="14.25" customHeight="1">
      <c r="A33" s="162" t="s">
        <v>37</v>
      </c>
      <c r="B33" s="163"/>
      <c r="C33" s="24">
        <v>29778</v>
      </c>
      <c r="D33" s="98">
        <v>1</v>
      </c>
      <c r="E33" s="24">
        <v>34351</v>
      </c>
      <c r="F33" s="98">
        <v>0.9990975517452183</v>
      </c>
      <c r="G33" s="20">
        <v>-0.13312567319728685</v>
      </c>
      <c r="H33" s="20"/>
      <c r="I33" s="24">
        <v>29226</v>
      </c>
      <c r="J33" s="44">
        <v>0.018887292137138134</v>
      </c>
      <c r="K33" s="99"/>
      <c r="L33" s="14"/>
      <c r="M33" s="14"/>
      <c r="N33" s="162" t="s">
        <v>37</v>
      </c>
      <c r="O33" s="163"/>
      <c r="P33" s="24">
        <v>239677</v>
      </c>
      <c r="Q33" s="98">
        <v>1</v>
      </c>
      <c r="R33" s="24">
        <v>322267</v>
      </c>
      <c r="S33" s="98">
        <v>1</v>
      </c>
      <c r="T33" s="108">
        <v>-0.2562781792737078</v>
      </c>
      <c r="U33" s="99"/>
    </row>
    <row r="34" spans="1:14" ht="14.25" customHeight="1">
      <c r="A34" t="s">
        <v>83</v>
      </c>
      <c r="N34" t="s">
        <v>83</v>
      </c>
    </row>
    <row r="35" spans="1:14" ht="15">
      <c r="A35" s="9" t="s">
        <v>85</v>
      </c>
      <c r="N35" s="9" t="s">
        <v>85</v>
      </c>
    </row>
    <row r="37" ht="15">
      <c r="V37" s="49"/>
    </row>
    <row r="39" spans="1:21" ht="15">
      <c r="A39" s="143" t="s">
        <v>142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"/>
      <c r="M39" s="21"/>
      <c r="N39" s="143" t="s">
        <v>102</v>
      </c>
      <c r="O39" s="143"/>
      <c r="P39" s="143"/>
      <c r="Q39" s="143"/>
      <c r="R39" s="143"/>
      <c r="S39" s="143"/>
      <c r="T39" s="143"/>
      <c r="U39" s="143"/>
    </row>
    <row r="40" spans="1:21" ht="15">
      <c r="A40" s="144" t="s">
        <v>143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"/>
      <c r="M40" s="21"/>
      <c r="N40" s="144" t="s">
        <v>103</v>
      </c>
      <c r="O40" s="144"/>
      <c r="P40" s="144"/>
      <c r="Q40" s="144"/>
      <c r="R40" s="144"/>
      <c r="S40" s="144"/>
      <c r="T40" s="144"/>
      <c r="U40" s="144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76"/>
      <c r="K41" s="77" t="s">
        <v>4</v>
      </c>
      <c r="L41" s="14"/>
      <c r="M41" s="14"/>
      <c r="N41" s="15"/>
      <c r="O41" s="15"/>
      <c r="P41" s="15"/>
      <c r="Q41" s="15"/>
      <c r="R41" s="15"/>
      <c r="S41" s="15"/>
      <c r="T41" s="76"/>
      <c r="U41" s="77" t="s">
        <v>4</v>
      </c>
    </row>
    <row r="42" spans="1:21" ht="15">
      <c r="A42" s="145" t="s">
        <v>0</v>
      </c>
      <c r="B42" s="145" t="s">
        <v>48</v>
      </c>
      <c r="C42" s="124" t="s">
        <v>126</v>
      </c>
      <c r="D42" s="125"/>
      <c r="E42" s="125"/>
      <c r="F42" s="125"/>
      <c r="G42" s="125"/>
      <c r="H42" s="126"/>
      <c r="I42" s="124" t="s">
        <v>118</v>
      </c>
      <c r="J42" s="125"/>
      <c r="K42" s="126"/>
      <c r="L42" s="14"/>
      <c r="M42" s="14"/>
      <c r="N42" s="145" t="s">
        <v>0</v>
      </c>
      <c r="O42" s="145" t="s">
        <v>48</v>
      </c>
      <c r="P42" s="124" t="s">
        <v>127</v>
      </c>
      <c r="Q42" s="125"/>
      <c r="R42" s="125"/>
      <c r="S42" s="125"/>
      <c r="T42" s="125"/>
      <c r="U42" s="126"/>
    </row>
    <row r="43" spans="1:21" ht="15">
      <c r="A43" s="146"/>
      <c r="B43" s="146"/>
      <c r="C43" s="169" t="s">
        <v>128</v>
      </c>
      <c r="D43" s="170"/>
      <c r="E43" s="170"/>
      <c r="F43" s="170"/>
      <c r="G43" s="170"/>
      <c r="H43" s="171"/>
      <c r="I43" s="121" t="s">
        <v>119</v>
      </c>
      <c r="J43" s="122"/>
      <c r="K43" s="123"/>
      <c r="L43" s="14"/>
      <c r="M43" s="14"/>
      <c r="N43" s="146"/>
      <c r="O43" s="146"/>
      <c r="P43" s="121" t="s">
        <v>129</v>
      </c>
      <c r="Q43" s="122"/>
      <c r="R43" s="122"/>
      <c r="S43" s="122"/>
      <c r="T43" s="122"/>
      <c r="U43" s="123"/>
    </row>
    <row r="44" spans="1:21" ht="15" customHeight="1">
      <c r="A44" s="146"/>
      <c r="B44" s="146"/>
      <c r="C44" s="133">
        <v>2020</v>
      </c>
      <c r="D44" s="134"/>
      <c r="E44" s="137">
        <v>2019</v>
      </c>
      <c r="F44" s="134"/>
      <c r="G44" s="154" t="s">
        <v>5</v>
      </c>
      <c r="H44" s="127" t="s">
        <v>56</v>
      </c>
      <c r="I44" s="164">
        <v>2020</v>
      </c>
      <c r="J44" s="128" t="s">
        <v>130</v>
      </c>
      <c r="K44" s="127" t="s">
        <v>134</v>
      </c>
      <c r="L44" s="14"/>
      <c r="M44" s="14"/>
      <c r="N44" s="146"/>
      <c r="O44" s="146"/>
      <c r="P44" s="133">
        <v>2020</v>
      </c>
      <c r="Q44" s="134"/>
      <c r="R44" s="133">
        <v>2019</v>
      </c>
      <c r="S44" s="134"/>
      <c r="T44" s="154" t="s">
        <v>5</v>
      </c>
      <c r="U44" s="167" t="s">
        <v>96</v>
      </c>
    </row>
    <row r="45" spans="1:21" ht="15" customHeight="1">
      <c r="A45" s="139" t="s">
        <v>6</v>
      </c>
      <c r="B45" s="139" t="s">
        <v>48</v>
      </c>
      <c r="C45" s="135"/>
      <c r="D45" s="136"/>
      <c r="E45" s="138"/>
      <c r="F45" s="136"/>
      <c r="G45" s="155"/>
      <c r="H45" s="128"/>
      <c r="I45" s="164"/>
      <c r="J45" s="128"/>
      <c r="K45" s="128"/>
      <c r="L45" s="14"/>
      <c r="M45" s="14"/>
      <c r="N45" s="139" t="s">
        <v>6</v>
      </c>
      <c r="O45" s="139" t="s">
        <v>48</v>
      </c>
      <c r="P45" s="135"/>
      <c r="Q45" s="136"/>
      <c r="R45" s="135"/>
      <c r="S45" s="136"/>
      <c r="T45" s="155"/>
      <c r="U45" s="168"/>
    </row>
    <row r="46" spans="1:21" ht="15" customHeight="1">
      <c r="A46" s="139"/>
      <c r="B46" s="139"/>
      <c r="C46" s="114" t="s">
        <v>8</v>
      </c>
      <c r="D46" s="78" t="s">
        <v>2</v>
      </c>
      <c r="E46" s="114" t="s">
        <v>8</v>
      </c>
      <c r="F46" s="78" t="s">
        <v>2</v>
      </c>
      <c r="G46" s="141" t="s">
        <v>9</v>
      </c>
      <c r="H46" s="141" t="s">
        <v>57</v>
      </c>
      <c r="I46" s="79" t="s">
        <v>8</v>
      </c>
      <c r="J46" s="129" t="s">
        <v>131</v>
      </c>
      <c r="K46" s="129" t="s">
        <v>135</v>
      </c>
      <c r="L46" s="14"/>
      <c r="M46" s="14"/>
      <c r="N46" s="139"/>
      <c r="O46" s="139"/>
      <c r="P46" s="114" t="s">
        <v>8</v>
      </c>
      <c r="Q46" s="78" t="s">
        <v>2</v>
      </c>
      <c r="R46" s="114" t="s">
        <v>8</v>
      </c>
      <c r="S46" s="78" t="s">
        <v>2</v>
      </c>
      <c r="T46" s="141" t="s">
        <v>9</v>
      </c>
      <c r="U46" s="165" t="s">
        <v>97</v>
      </c>
    </row>
    <row r="47" spans="1:21" ht="15" customHeight="1">
      <c r="A47" s="140"/>
      <c r="B47" s="140"/>
      <c r="C47" s="117" t="s">
        <v>10</v>
      </c>
      <c r="D47" s="41" t="s">
        <v>11</v>
      </c>
      <c r="E47" s="117" t="s">
        <v>10</v>
      </c>
      <c r="F47" s="41" t="s">
        <v>11</v>
      </c>
      <c r="G47" s="142"/>
      <c r="H47" s="142"/>
      <c r="I47" s="117" t="s">
        <v>10</v>
      </c>
      <c r="J47" s="130"/>
      <c r="K47" s="130"/>
      <c r="L47" s="14"/>
      <c r="M47" s="14"/>
      <c r="N47" s="140"/>
      <c r="O47" s="140"/>
      <c r="P47" s="117" t="s">
        <v>10</v>
      </c>
      <c r="Q47" s="41" t="s">
        <v>11</v>
      </c>
      <c r="R47" s="117" t="s">
        <v>10</v>
      </c>
      <c r="S47" s="41" t="s">
        <v>11</v>
      </c>
      <c r="T47" s="149"/>
      <c r="U47" s="166"/>
    </row>
    <row r="48" spans="1:21" ht="15">
      <c r="A48" s="50">
        <v>1</v>
      </c>
      <c r="B48" s="80" t="s">
        <v>38</v>
      </c>
      <c r="C48" s="52">
        <v>1759</v>
      </c>
      <c r="D48" s="57">
        <v>0.05907045469809927</v>
      </c>
      <c r="E48" s="52">
        <v>1589</v>
      </c>
      <c r="F48" s="57">
        <v>0.04625775086605921</v>
      </c>
      <c r="G48" s="81">
        <v>0.1069855254877281</v>
      </c>
      <c r="H48" s="82">
        <v>1</v>
      </c>
      <c r="I48" s="52">
        <v>1811</v>
      </c>
      <c r="J48" s="83">
        <v>-0.028713418001104385</v>
      </c>
      <c r="K48" s="84">
        <v>0</v>
      </c>
      <c r="L48" s="14"/>
      <c r="M48" s="14"/>
      <c r="N48" s="50">
        <v>1</v>
      </c>
      <c r="O48" s="80" t="s">
        <v>38</v>
      </c>
      <c r="P48" s="52">
        <v>12424</v>
      </c>
      <c r="Q48" s="57">
        <v>0.05183642986185575</v>
      </c>
      <c r="R48" s="52">
        <v>13806</v>
      </c>
      <c r="S48" s="57">
        <v>0.04284025357855443</v>
      </c>
      <c r="T48" s="55">
        <v>-0.10010140518615096</v>
      </c>
      <c r="U48" s="84">
        <v>0</v>
      </c>
    </row>
    <row r="49" spans="1:21" ht="15">
      <c r="A49" s="85">
        <v>2</v>
      </c>
      <c r="B49" s="86" t="s">
        <v>59</v>
      </c>
      <c r="C49" s="60">
        <v>1204</v>
      </c>
      <c r="D49" s="65">
        <v>0.040432534085566525</v>
      </c>
      <c r="E49" s="60">
        <v>1836</v>
      </c>
      <c r="F49" s="65">
        <v>0.05344822567028616</v>
      </c>
      <c r="G49" s="87">
        <v>-0.34422657952069713</v>
      </c>
      <c r="H49" s="88">
        <v>-1</v>
      </c>
      <c r="I49" s="60">
        <v>1728</v>
      </c>
      <c r="J49" s="89">
        <v>-0.3032407407407407</v>
      </c>
      <c r="K49" s="90">
        <v>0</v>
      </c>
      <c r="L49" s="14"/>
      <c r="M49" s="14"/>
      <c r="N49" s="85">
        <v>2</v>
      </c>
      <c r="O49" s="86" t="s">
        <v>59</v>
      </c>
      <c r="P49" s="60">
        <v>10629</v>
      </c>
      <c r="Q49" s="65">
        <v>0.04434718391835679</v>
      </c>
      <c r="R49" s="60">
        <v>11441</v>
      </c>
      <c r="S49" s="65">
        <v>0.03550161822339861</v>
      </c>
      <c r="T49" s="63">
        <v>-0.07097281706144565</v>
      </c>
      <c r="U49" s="90">
        <v>0</v>
      </c>
    </row>
    <row r="50" spans="1:21" ht="15">
      <c r="A50" s="85">
        <v>3</v>
      </c>
      <c r="B50" s="86" t="s">
        <v>40</v>
      </c>
      <c r="C50" s="60">
        <v>834</v>
      </c>
      <c r="D50" s="65">
        <v>0.028007253677211363</v>
      </c>
      <c r="E50" s="60">
        <v>1081</v>
      </c>
      <c r="F50" s="65">
        <v>0.031469243981252365</v>
      </c>
      <c r="G50" s="87">
        <v>-0.22849213691026826</v>
      </c>
      <c r="H50" s="88">
        <v>1</v>
      </c>
      <c r="I50" s="60">
        <v>785</v>
      </c>
      <c r="J50" s="89">
        <v>0.06242038216560508</v>
      </c>
      <c r="K50" s="90">
        <v>0</v>
      </c>
      <c r="L50" s="14"/>
      <c r="M50" s="14"/>
      <c r="N50" s="85">
        <v>3</v>
      </c>
      <c r="O50" s="86" t="s">
        <v>40</v>
      </c>
      <c r="P50" s="60">
        <v>7619</v>
      </c>
      <c r="Q50" s="65">
        <v>0.03178861551170951</v>
      </c>
      <c r="R50" s="60">
        <v>9995</v>
      </c>
      <c r="S50" s="65">
        <v>0.031014655549590868</v>
      </c>
      <c r="T50" s="63">
        <v>-0.23771885942971482</v>
      </c>
      <c r="U50" s="90">
        <v>0</v>
      </c>
    </row>
    <row r="51" spans="1:21" ht="15">
      <c r="A51" s="85">
        <v>4</v>
      </c>
      <c r="B51" s="86" t="s">
        <v>44</v>
      </c>
      <c r="C51" s="60">
        <v>829</v>
      </c>
      <c r="D51" s="65">
        <v>0.027839344482503862</v>
      </c>
      <c r="E51" s="60">
        <v>682</v>
      </c>
      <c r="F51" s="65">
        <v>0.019853861605193444</v>
      </c>
      <c r="G51" s="87">
        <v>0.21554252199413493</v>
      </c>
      <c r="H51" s="88">
        <v>4</v>
      </c>
      <c r="I51" s="60">
        <v>686</v>
      </c>
      <c r="J51" s="89">
        <v>0.20845481049562675</v>
      </c>
      <c r="K51" s="90">
        <v>2</v>
      </c>
      <c r="L51" s="14"/>
      <c r="M51" s="14"/>
      <c r="N51" s="85">
        <v>4</v>
      </c>
      <c r="O51" s="86" t="s">
        <v>44</v>
      </c>
      <c r="P51" s="60">
        <v>5609</v>
      </c>
      <c r="Q51" s="65">
        <v>0.023402328967735746</v>
      </c>
      <c r="R51" s="60">
        <v>5675</v>
      </c>
      <c r="S51" s="65">
        <v>0.017609621835310472</v>
      </c>
      <c r="T51" s="63">
        <v>-0.011629955947136561</v>
      </c>
      <c r="U51" s="90">
        <v>3</v>
      </c>
    </row>
    <row r="52" spans="1:21" ht="15">
      <c r="A52" s="85">
        <v>5</v>
      </c>
      <c r="B52" s="91" t="s">
        <v>86</v>
      </c>
      <c r="C52" s="68">
        <v>804</v>
      </c>
      <c r="D52" s="73">
        <v>0.02699979850896635</v>
      </c>
      <c r="E52" s="68">
        <v>482</v>
      </c>
      <c r="F52" s="73">
        <v>0.014031614800151379</v>
      </c>
      <c r="G52" s="92">
        <v>0.6680497925311204</v>
      </c>
      <c r="H52" s="93">
        <v>11</v>
      </c>
      <c r="I52" s="68">
        <v>418</v>
      </c>
      <c r="J52" s="94">
        <v>0.9234449760765551</v>
      </c>
      <c r="K52" s="95">
        <v>11</v>
      </c>
      <c r="L52" s="14"/>
      <c r="M52" s="14"/>
      <c r="N52" s="85">
        <v>5</v>
      </c>
      <c r="O52" s="91" t="s">
        <v>45</v>
      </c>
      <c r="P52" s="68">
        <v>5155</v>
      </c>
      <c r="Q52" s="73">
        <v>0.02150811300208197</v>
      </c>
      <c r="R52" s="68">
        <v>5471</v>
      </c>
      <c r="S52" s="73">
        <v>0.016976606354358343</v>
      </c>
      <c r="T52" s="71">
        <v>-0.057759093401571926</v>
      </c>
      <c r="U52" s="95">
        <v>3</v>
      </c>
    </row>
    <row r="53" spans="1:21" ht="15">
      <c r="A53" s="96">
        <v>6</v>
      </c>
      <c r="B53" s="80" t="s">
        <v>50</v>
      </c>
      <c r="C53" s="52">
        <v>637</v>
      </c>
      <c r="D53" s="57">
        <v>0.02139163140573578</v>
      </c>
      <c r="E53" s="52">
        <v>744</v>
      </c>
      <c r="F53" s="57">
        <v>0.021658758114756486</v>
      </c>
      <c r="G53" s="81">
        <v>-0.14381720430107525</v>
      </c>
      <c r="H53" s="82">
        <v>0</v>
      </c>
      <c r="I53" s="52">
        <v>510</v>
      </c>
      <c r="J53" s="83">
        <v>0.24901960784313726</v>
      </c>
      <c r="K53" s="84">
        <v>4</v>
      </c>
      <c r="L53" s="14"/>
      <c r="M53" s="14"/>
      <c r="N53" s="96">
        <v>6</v>
      </c>
      <c r="O53" s="80" t="s">
        <v>42</v>
      </c>
      <c r="P53" s="52">
        <v>4801</v>
      </c>
      <c r="Q53" s="57">
        <v>0.020031125222695543</v>
      </c>
      <c r="R53" s="52">
        <v>9684</v>
      </c>
      <c r="S53" s="57">
        <v>0.030049617242845217</v>
      </c>
      <c r="T53" s="55">
        <v>-0.5042337876910368</v>
      </c>
      <c r="U53" s="84">
        <v>-2</v>
      </c>
    </row>
    <row r="54" spans="1:21" ht="15">
      <c r="A54" s="85">
        <v>7</v>
      </c>
      <c r="B54" s="86" t="s">
        <v>42</v>
      </c>
      <c r="C54" s="60">
        <v>619</v>
      </c>
      <c r="D54" s="65">
        <v>0.02078715830478877</v>
      </c>
      <c r="E54" s="60">
        <v>809</v>
      </c>
      <c r="F54" s="65">
        <v>0.023550988326395156</v>
      </c>
      <c r="G54" s="87">
        <v>-0.23485784919653896</v>
      </c>
      <c r="H54" s="88">
        <v>-2</v>
      </c>
      <c r="I54" s="60">
        <v>574</v>
      </c>
      <c r="J54" s="89">
        <v>0.07839721254355392</v>
      </c>
      <c r="K54" s="90">
        <v>2</v>
      </c>
      <c r="L54" s="14"/>
      <c r="M54" s="14"/>
      <c r="N54" s="85">
        <v>7</v>
      </c>
      <c r="O54" s="86" t="s">
        <v>71</v>
      </c>
      <c r="P54" s="60">
        <v>4693</v>
      </c>
      <c r="Q54" s="65">
        <v>0.019580518781526803</v>
      </c>
      <c r="R54" s="60">
        <v>4093</v>
      </c>
      <c r="S54" s="65">
        <v>0.012700648840867976</v>
      </c>
      <c r="T54" s="63">
        <v>0.1465917419985341</v>
      </c>
      <c r="U54" s="90">
        <v>9</v>
      </c>
    </row>
    <row r="55" spans="1:21" ht="15">
      <c r="A55" s="85">
        <v>8</v>
      </c>
      <c r="B55" s="86" t="s">
        <v>71</v>
      </c>
      <c r="C55" s="60">
        <v>559</v>
      </c>
      <c r="D55" s="65">
        <v>0.018772247968298746</v>
      </c>
      <c r="E55" s="60">
        <v>494</v>
      </c>
      <c r="F55" s="65">
        <v>0.014380949608453902</v>
      </c>
      <c r="G55" s="87">
        <v>0.13157894736842102</v>
      </c>
      <c r="H55" s="88">
        <v>6</v>
      </c>
      <c r="I55" s="60">
        <v>705</v>
      </c>
      <c r="J55" s="89">
        <v>-0.20709219858156025</v>
      </c>
      <c r="K55" s="90">
        <v>-3</v>
      </c>
      <c r="L55" s="14"/>
      <c r="M55" s="14"/>
      <c r="N55" s="85">
        <v>8</v>
      </c>
      <c r="O55" s="86" t="s">
        <v>43</v>
      </c>
      <c r="P55" s="60">
        <v>4692</v>
      </c>
      <c r="Q55" s="65">
        <v>0.01957634649966413</v>
      </c>
      <c r="R55" s="60">
        <v>5096</v>
      </c>
      <c r="S55" s="65">
        <v>0.01581297495554928</v>
      </c>
      <c r="T55" s="63">
        <v>-0.07927786499215073</v>
      </c>
      <c r="U55" s="90">
        <v>4</v>
      </c>
    </row>
    <row r="56" spans="1:21" ht="15">
      <c r="A56" s="85">
        <v>9</v>
      </c>
      <c r="B56" s="86" t="s">
        <v>43</v>
      </c>
      <c r="C56" s="60">
        <v>550</v>
      </c>
      <c r="D56" s="65">
        <v>0.01847001141782524</v>
      </c>
      <c r="E56" s="60">
        <v>487</v>
      </c>
      <c r="F56" s="65">
        <v>0.01417717097027743</v>
      </c>
      <c r="G56" s="87">
        <v>0.12936344969199176</v>
      </c>
      <c r="H56" s="88">
        <v>6</v>
      </c>
      <c r="I56" s="60">
        <v>442</v>
      </c>
      <c r="J56" s="89">
        <v>0.24434389140271495</v>
      </c>
      <c r="K56" s="90">
        <v>5</v>
      </c>
      <c r="L56" s="14"/>
      <c r="M56" s="14"/>
      <c r="N56" s="85">
        <v>9</v>
      </c>
      <c r="O56" s="86" t="s">
        <v>86</v>
      </c>
      <c r="P56" s="60">
        <v>4613</v>
      </c>
      <c r="Q56" s="65">
        <v>0.019246736232512923</v>
      </c>
      <c r="R56" s="60">
        <v>3683</v>
      </c>
      <c r="S56" s="65">
        <v>0.011428411844836735</v>
      </c>
      <c r="T56" s="63">
        <v>0.2525115395058377</v>
      </c>
      <c r="U56" s="90">
        <v>11</v>
      </c>
    </row>
    <row r="57" spans="1:21" ht="15">
      <c r="A57" s="97">
        <v>10</v>
      </c>
      <c r="B57" s="91" t="s">
        <v>61</v>
      </c>
      <c r="C57" s="68">
        <v>545</v>
      </c>
      <c r="D57" s="73">
        <v>0.018302102223117737</v>
      </c>
      <c r="E57" s="68">
        <v>364</v>
      </c>
      <c r="F57" s="73">
        <v>0.01059648918517656</v>
      </c>
      <c r="G57" s="92">
        <v>0.49725274725274726</v>
      </c>
      <c r="H57" s="93">
        <v>13</v>
      </c>
      <c r="I57" s="68">
        <v>444</v>
      </c>
      <c r="J57" s="94">
        <v>0.22747747747747749</v>
      </c>
      <c r="K57" s="95">
        <v>3</v>
      </c>
      <c r="L57" s="14"/>
      <c r="M57" s="14"/>
      <c r="N57" s="97">
        <v>10</v>
      </c>
      <c r="O57" s="91" t="s">
        <v>50</v>
      </c>
      <c r="P57" s="68">
        <v>4475</v>
      </c>
      <c r="Q57" s="73">
        <v>0.01867096133546398</v>
      </c>
      <c r="R57" s="68">
        <v>5253</v>
      </c>
      <c r="S57" s="73">
        <v>0.016300148634517342</v>
      </c>
      <c r="T57" s="71">
        <v>-0.1481058442794594</v>
      </c>
      <c r="U57" s="95">
        <v>1</v>
      </c>
    </row>
    <row r="58" spans="1:21" ht="15">
      <c r="A58" s="96">
        <v>11</v>
      </c>
      <c r="B58" s="80" t="s">
        <v>41</v>
      </c>
      <c r="C58" s="52">
        <v>529</v>
      </c>
      <c r="D58" s="57">
        <v>0.01776479280005373</v>
      </c>
      <c r="E58" s="52">
        <v>703</v>
      </c>
      <c r="F58" s="57">
        <v>0.02046519751972286</v>
      </c>
      <c r="G58" s="81">
        <v>-0.24751066856330017</v>
      </c>
      <c r="H58" s="82">
        <v>-4</v>
      </c>
      <c r="I58" s="52">
        <v>467</v>
      </c>
      <c r="J58" s="83">
        <v>0.13276231263383287</v>
      </c>
      <c r="K58" s="84">
        <v>1</v>
      </c>
      <c r="L58" s="14"/>
      <c r="M58" s="14"/>
      <c r="N58" s="96">
        <v>11</v>
      </c>
      <c r="O58" s="80" t="s">
        <v>39</v>
      </c>
      <c r="P58" s="52">
        <v>4344</v>
      </c>
      <c r="Q58" s="57">
        <v>0.01812439241145375</v>
      </c>
      <c r="R58" s="52">
        <v>5865</v>
      </c>
      <c r="S58" s="57">
        <v>0.01819919507737373</v>
      </c>
      <c r="T58" s="55">
        <v>-0.2593350383631714</v>
      </c>
      <c r="U58" s="84">
        <v>-5</v>
      </c>
    </row>
    <row r="59" spans="1:21" ht="15">
      <c r="A59" s="85">
        <v>12</v>
      </c>
      <c r="B59" s="86" t="s">
        <v>94</v>
      </c>
      <c r="C59" s="60">
        <v>472</v>
      </c>
      <c r="D59" s="65">
        <v>0.015850627980388207</v>
      </c>
      <c r="E59" s="60">
        <v>427</v>
      </c>
      <c r="F59" s="65">
        <v>0.01243049692876481</v>
      </c>
      <c r="G59" s="87">
        <v>0.10538641686182659</v>
      </c>
      <c r="H59" s="88">
        <v>6</v>
      </c>
      <c r="I59" s="60">
        <v>273</v>
      </c>
      <c r="J59" s="89">
        <v>0.728937728937729</v>
      </c>
      <c r="K59" s="90">
        <v>16</v>
      </c>
      <c r="L59" s="14"/>
      <c r="M59" s="14"/>
      <c r="N59" s="85">
        <v>12</v>
      </c>
      <c r="O59" s="86" t="s">
        <v>41</v>
      </c>
      <c r="P59" s="60">
        <v>3996</v>
      </c>
      <c r="Q59" s="65">
        <v>0.016672438323243364</v>
      </c>
      <c r="R59" s="60">
        <v>5277</v>
      </c>
      <c r="S59" s="65">
        <v>0.01637462104404112</v>
      </c>
      <c r="T59" s="63">
        <v>-0.24275156338828885</v>
      </c>
      <c r="U59" s="90">
        <v>-2</v>
      </c>
    </row>
    <row r="60" spans="1:21" ht="15">
      <c r="A60" s="85">
        <v>13</v>
      </c>
      <c r="B60" s="86" t="s">
        <v>45</v>
      </c>
      <c r="C60" s="60">
        <v>466</v>
      </c>
      <c r="D60" s="65">
        <v>0.015649136946739202</v>
      </c>
      <c r="E60" s="60">
        <v>301</v>
      </c>
      <c r="F60" s="65">
        <v>0.008762481441588308</v>
      </c>
      <c r="G60" s="87">
        <v>0.548172757475083</v>
      </c>
      <c r="H60" s="88">
        <v>16</v>
      </c>
      <c r="I60" s="60">
        <v>660</v>
      </c>
      <c r="J60" s="89">
        <v>-0.29393939393939394</v>
      </c>
      <c r="K60" s="90">
        <v>-6</v>
      </c>
      <c r="L60" s="14"/>
      <c r="M60" s="14"/>
      <c r="N60" s="85">
        <v>13</v>
      </c>
      <c r="O60" s="86" t="s">
        <v>111</v>
      </c>
      <c r="P60" s="60">
        <v>3477</v>
      </c>
      <c r="Q60" s="65">
        <v>0.014507024036515812</v>
      </c>
      <c r="R60" s="60">
        <v>9621</v>
      </c>
      <c r="S60" s="65">
        <v>0.029854127167845294</v>
      </c>
      <c r="T60" s="63">
        <v>-0.6386030558154039</v>
      </c>
      <c r="U60" s="90">
        <v>-8</v>
      </c>
    </row>
    <row r="61" spans="1:21" ht="15">
      <c r="A61" s="85">
        <v>14</v>
      </c>
      <c r="B61" s="86" t="s">
        <v>39</v>
      </c>
      <c r="C61" s="60">
        <v>450</v>
      </c>
      <c r="D61" s="65">
        <v>0.015111827523675197</v>
      </c>
      <c r="E61" s="60">
        <v>509</v>
      </c>
      <c r="F61" s="65">
        <v>0.014817618118832056</v>
      </c>
      <c r="G61" s="87">
        <v>-0.11591355599214148</v>
      </c>
      <c r="H61" s="88">
        <v>-1</v>
      </c>
      <c r="I61" s="60">
        <v>718</v>
      </c>
      <c r="J61" s="89">
        <v>-0.3732590529247911</v>
      </c>
      <c r="K61" s="90">
        <v>-10</v>
      </c>
      <c r="L61" s="14"/>
      <c r="M61" s="14"/>
      <c r="N61" s="85">
        <v>14</v>
      </c>
      <c r="O61" s="86" t="s">
        <v>76</v>
      </c>
      <c r="P61" s="60">
        <v>3410</v>
      </c>
      <c r="Q61" s="65">
        <v>0.014227481151716685</v>
      </c>
      <c r="R61" s="60">
        <v>5305</v>
      </c>
      <c r="S61" s="65">
        <v>0.016461505521818864</v>
      </c>
      <c r="T61" s="63">
        <v>-0.3572101790763431</v>
      </c>
      <c r="U61" s="90">
        <v>-5</v>
      </c>
    </row>
    <row r="62" spans="1:21" ht="15">
      <c r="A62" s="97">
        <v>15</v>
      </c>
      <c r="B62" s="91" t="s">
        <v>144</v>
      </c>
      <c r="C62" s="68">
        <v>398</v>
      </c>
      <c r="D62" s="73">
        <v>0.013365571898717173</v>
      </c>
      <c r="E62" s="68">
        <v>181</v>
      </c>
      <c r="F62" s="73">
        <v>0.0052691333585630695</v>
      </c>
      <c r="G62" s="92">
        <v>1.1988950276243093</v>
      </c>
      <c r="H62" s="93">
        <v>39</v>
      </c>
      <c r="I62" s="68">
        <v>158</v>
      </c>
      <c r="J62" s="94">
        <v>1.518987341772152</v>
      </c>
      <c r="K62" s="95">
        <v>36</v>
      </c>
      <c r="L62" s="14"/>
      <c r="M62" s="14"/>
      <c r="N62" s="97">
        <v>15</v>
      </c>
      <c r="O62" s="91" t="s">
        <v>94</v>
      </c>
      <c r="P62" s="68">
        <v>3285</v>
      </c>
      <c r="Q62" s="73">
        <v>0.013705945918882497</v>
      </c>
      <c r="R62" s="68">
        <v>4362</v>
      </c>
      <c r="S62" s="73">
        <v>0.01353536043094701</v>
      </c>
      <c r="T62" s="71">
        <v>-0.24690508940852818</v>
      </c>
      <c r="U62" s="95">
        <v>0</v>
      </c>
    </row>
    <row r="63" spans="1:21" ht="15">
      <c r="A63" s="96">
        <v>16</v>
      </c>
      <c r="B63" s="80" t="s">
        <v>60</v>
      </c>
      <c r="C63" s="52">
        <v>393</v>
      </c>
      <c r="D63" s="57">
        <v>0.013197662704009672</v>
      </c>
      <c r="E63" s="52">
        <v>352</v>
      </c>
      <c r="F63" s="57">
        <v>0.010247154376874035</v>
      </c>
      <c r="G63" s="81">
        <v>0.11647727272727271</v>
      </c>
      <c r="H63" s="82">
        <v>9</v>
      </c>
      <c r="I63" s="52">
        <v>333</v>
      </c>
      <c r="J63" s="83">
        <v>0.18018018018018012</v>
      </c>
      <c r="K63" s="84">
        <v>5</v>
      </c>
      <c r="L63" s="14"/>
      <c r="M63" s="14"/>
      <c r="N63" s="96">
        <v>16</v>
      </c>
      <c r="O63" s="80" t="s">
        <v>95</v>
      </c>
      <c r="P63" s="52">
        <v>3270</v>
      </c>
      <c r="Q63" s="57">
        <v>0.013643361690942393</v>
      </c>
      <c r="R63" s="52">
        <v>3269</v>
      </c>
      <c r="S63" s="57">
        <v>0.01014376278055153</v>
      </c>
      <c r="T63" s="55">
        <v>0.0003059039461608126</v>
      </c>
      <c r="U63" s="84">
        <v>8</v>
      </c>
    </row>
    <row r="64" spans="1:21" ht="15">
      <c r="A64" s="85">
        <v>17</v>
      </c>
      <c r="B64" s="86" t="s">
        <v>76</v>
      </c>
      <c r="C64" s="60">
        <v>389</v>
      </c>
      <c r="D64" s="65">
        <v>0.01306333534824367</v>
      </c>
      <c r="E64" s="60">
        <v>570</v>
      </c>
      <c r="F64" s="65">
        <v>0.016593403394369887</v>
      </c>
      <c r="G64" s="87">
        <v>-0.3175438596491228</v>
      </c>
      <c r="H64" s="88">
        <v>-7</v>
      </c>
      <c r="I64" s="60">
        <v>494</v>
      </c>
      <c r="J64" s="89">
        <v>-0.21255060728744934</v>
      </c>
      <c r="K64" s="90">
        <v>-6</v>
      </c>
      <c r="L64" s="14"/>
      <c r="M64" s="14"/>
      <c r="N64" s="85">
        <v>17</v>
      </c>
      <c r="O64" s="86" t="s">
        <v>89</v>
      </c>
      <c r="P64" s="60">
        <v>3235</v>
      </c>
      <c r="Q64" s="65">
        <v>0.01349733182574882</v>
      </c>
      <c r="R64" s="60">
        <v>1460</v>
      </c>
      <c r="S64" s="65">
        <v>0.0045304049126966145</v>
      </c>
      <c r="T64" s="63">
        <v>1.2157534246575343</v>
      </c>
      <c r="U64" s="90">
        <v>48</v>
      </c>
    </row>
    <row r="65" spans="1:21" ht="15">
      <c r="A65" s="85">
        <v>18</v>
      </c>
      <c r="B65" s="86" t="s">
        <v>117</v>
      </c>
      <c r="C65" s="60">
        <v>351</v>
      </c>
      <c r="D65" s="65">
        <v>0.011787225468466653</v>
      </c>
      <c r="E65" s="60">
        <v>359</v>
      </c>
      <c r="F65" s="65">
        <v>0.010450933015050509</v>
      </c>
      <c r="G65" s="87">
        <v>-0.02228412256267409</v>
      </c>
      <c r="H65" s="88">
        <v>6</v>
      </c>
      <c r="I65" s="60">
        <v>369</v>
      </c>
      <c r="J65" s="89">
        <v>-0.04878048780487809</v>
      </c>
      <c r="K65" s="90">
        <v>2</v>
      </c>
      <c r="L65" s="14"/>
      <c r="M65" s="14"/>
      <c r="N65" s="85">
        <v>18</v>
      </c>
      <c r="O65" s="86" t="s">
        <v>61</v>
      </c>
      <c r="P65" s="60">
        <v>3096</v>
      </c>
      <c r="Q65" s="65">
        <v>0.012917384646837202</v>
      </c>
      <c r="R65" s="60">
        <v>3484</v>
      </c>
      <c r="S65" s="65">
        <v>0.010810911449202059</v>
      </c>
      <c r="T65" s="63">
        <v>-0.11136624569460385</v>
      </c>
      <c r="U65" s="90">
        <v>3</v>
      </c>
    </row>
    <row r="66" spans="1:21" ht="15">
      <c r="A66" s="85">
        <v>19</v>
      </c>
      <c r="B66" s="86" t="s">
        <v>95</v>
      </c>
      <c r="C66" s="60">
        <v>337</v>
      </c>
      <c r="D66" s="65">
        <v>0.011317079723285647</v>
      </c>
      <c r="E66" s="60">
        <v>303</v>
      </c>
      <c r="F66" s="65">
        <v>0.00882070390963873</v>
      </c>
      <c r="G66" s="87">
        <v>0.11221122112211224</v>
      </c>
      <c r="H66" s="88">
        <v>9</v>
      </c>
      <c r="I66" s="60">
        <v>381</v>
      </c>
      <c r="J66" s="89">
        <v>-0.115485564304462</v>
      </c>
      <c r="K66" s="90">
        <v>0</v>
      </c>
      <c r="N66" s="85">
        <v>19</v>
      </c>
      <c r="O66" s="86" t="s">
        <v>52</v>
      </c>
      <c r="P66" s="60">
        <v>2972</v>
      </c>
      <c r="Q66" s="65">
        <v>0.012400021695865685</v>
      </c>
      <c r="R66" s="60">
        <v>4492</v>
      </c>
      <c r="S66" s="65">
        <v>0.013938752649200819</v>
      </c>
      <c r="T66" s="63">
        <v>-0.33837934105075695</v>
      </c>
      <c r="U66" s="90">
        <v>-5</v>
      </c>
    </row>
    <row r="67" spans="1:21" ht="15">
      <c r="A67" s="97">
        <v>20</v>
      </c>
      <c r="B67" s="91" t="s">
        <v>145</v>
      </c>
      <c r="C67" s="68">
        <v>334</v>
      </c>
      <c r="D67" s="73">
        <v>0.011216334206461146</v>
      </c>
      <c r="E67" s="68">
        <v>352</v>
      </c>
      <c r="F67" s="73">
        <v>0.010247154376874035</v>
      </c>
      <c r="G67" s="92">
        <v>-0.051136363636363646</v>
      </c>
      <c r="H67" s="93">
        <v>5</v>
      </c>
      <c r="I67" s="68">
        <v>302</v>
      </c>
      <c r="J67" s="94">
        <v>0.10596026490066235</v>
      </c>
      <c r="K67" s="95">
        <v>5</v>
      </c>
      <c r="N67" s="97">
        <v>20</v>
      </c>
      <c r="O67" s="91" t="s">
        <v>87</v>
      </c>
      <c r="P67" s="68">
        <v>2842</v>
      </c>
      <c r="Q67" s="73">
        <v>0.011857625053718129</v>
      </c>
      <c r="R67" s="68">
        <v>3080</v>
      </c>
      <c r="S67" s="73">
        <v>0.009557292555551763</v>
      </c>
      <c r="T67" s="71">
        <v>-0.07727272727272727</v>
      </c>
      <c r="U67" s="95">
        <v>7</v>
      </c>
    </row>
    <row r="68" spans="1:21" ht="15">
      <c r="A68" s="160" t="s">
        <v>49</v>
      </c>
      <c r="B68" s="161"/>
      <c r="C68" s="3">
        <f>SUM(C48:C67)</f>
        <v>12459</v>
      </c>
      <c r="D68" s="6">
        <f>C68/C70</f>
        <v>0.4183961313721539</v>
      </c>
      <c r="E68" s="3">
        <f>SUM(E48:E67)</f>
        <v>12625</v>
      </c>
      <c r="F68" s="6">
        <f>E68/E70</f>
        <v>0.3675293295682804</v>
      </c>
      <c r="G68" s="17">
        <f>C68/E68-1</f>
        <v>-0.01314851485148516</v>
      </c>
      <c r="H68" s="17"/>
      <c r="I68" s="3">
        <f>SUM(I48:I67)</f>
        <v>12258</v>
      </c>
      <c r="J68" s="18">
        <f>C68/I68-1</f>
        <v>0.016397454723446003</v>
      </c>
      <c r="K68" s="19"/>
      <c r="N68" s="160" t="s">
        <v>49</v>
      </c>
      <c r="O68" s="161"/>
      <c r="P68" s="3">
        <f>SUM(P48:P67)</f>
        <v>98637</v>
      </c>
      <c r="Q68" s="6">
        <f>P68/P70</f>
        <v>0.4115413660885275</v>
      </c>
      <c r="R68" s="3">
        <f>SUM(R48:R67)</f>
        <v>120412</v>
      </c>
      <c r="S68" s="6">
        <f>R68/R70</f>
        <v>0.3736404906490581</v>
      </c>
      <c r="T68" s="17">
        <f>P68/R68-1</f>
        <v>-0.18083745806065843</v>
      </c>
      <c r="U68" s="106"/>
    </row>
    <row r="69" spans="1:21" ht="15">
      <c r="A69" s="160" t="s">
        <v>12</v>
      </c>
      <c r="B69" s="161"/>
      <c r="C69" s="26">
        <f>C70-SUM(C48:C67)</f>
        <v>17319</v>
      </c>
      <c r="D69" s="6">
        <f>C69/C70</f>
        <v>0.5816038686278461</v>
      </c>
      <c r="E69" s="26">
        <f>E70-SUM(E48:E67)</f>
        <v>21726</v>
      </c>
      <c r="F69" s="6">
        <f>E69/E70</f>
        <v>0.6324706704317196</v>
      </c>
      <c r="G69" s="17">
        <f>C69/E69-1</f>
        <v>-0.20284451808892567</v>
      </c>
      <c r="H69" s="17"/>
      <c r="I69" s="26">
        <f>I70-SUM(I48:I67)</f>
        <v>16968</v>
      </c>
      <c r="J69" s="18">
        <f>C69/I69-1</f>
        <v>0.02068599717114572</v>
      </c>
      <c r="K69" s="19"/>
      <c r="N69" s="160" t="s">
        <v>12</v>
      </c>
      <c r="O69" s="161"/>
      <c r="P69" s="3">
        <f>P70-SUM(P48:P67)</f>
        <v>141040</v>
      </c>
      <c r="Q69" s="6">
        <f>P69/P70</f>
        <v>0.5884586339114726</v>
      </c>
      <c r="R69" s="3">
        <f>R70-SUM(R48:R67)</f>
        <v>201855</v>
      </c>
      <c r="S69" s="6">
        <f>R69/R70</f>
        <v>0.6263595093509419</v>
      </c>
      <c r="T69" s="17">
        <f>P69/R69-1</f>
        <v>-0.3012806222288277</v>
      </c>
      <c r="U69" s="107"/>
    </row>
    <row r="70" spans="1:21" ht="15">
      <c r="A70" s="162" t="s">
        <v>37</v>
      </c>
      <c r="B70" s="163"/>
      <c r="C70" s="24">
        <v>29778</v>
      </c>
      <c r="D70" s="98">
        <v>1</v>
      </c>
      <c r="E70" s="24">
        <v>34351</v>
      </c>
      <c r="F70" s="98">
        <v>1</v>
      </c>
      <c r="G70" s="20">
        <v>-0.13312567319728685</v>
      </c>
      <c r="H70" s="20"/>
      <c r="I70" s="24">
        <v>29226</v>
      </c>
      <c r="J70" s="44">
        <v>0.018887292137138134</v>
      </c>
      <c r="K70" s="99"/>
      <c r="L70" s="14"/>
      <c r="N70" s="162" t="s">
        <v>37</v>
      </c>
      <c r="O70" s="163"/>
      <c r="P70" s="24">
        <v>239677</v>
      </c>
      <c r="Q70" s="98">
        <v>1</v>
      </c>
      <c r="R70" s="24">
        <v>322267</v>
      </c>
      <c r="S70" s="98">
        <v>1</v>
      </c>
      <c r="T70" s="108">
        <v>-0.2562781792737078</v>
      </c>
      <c r="U70" s="99"/>
    </row>
    <row r="71" spans="1:14" ht="15">
      <c r="A71" t="s">
        <v>83</v>
      </c>
      <c r="N71" t="s">
        <v>83</v>
      </c>
    </row>
    <row r="72" spans="1:14" ht="15" customHeight="1">
      <c r="A72" s="9" t="s">
        <v>85</v>
      </c>
      <c r="N72" s="9" t="s">
        <v>85</v>
      </c>
    </row>
  </sheetData>
  <sheetProtection/>
  <mergeCells count="82">
    <mergeCell ref="N69:O69"/>
    <mergeCell ref="N70:O70"/>
    <mergeCell ref="U44:U45"/>
    <mergeCell ref="N45:N47"/>
    <mergeCell ref="O45:O47"/>
    <mergeCell ref="T46:T47"/>
    <mergeCell ref="U46:U47"/>
    <mergeCell ref="N68:O68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8:N10"/>
    <mergeCell ref="O8:O10"/>
    <mergeCell ref="T9:T10"/>
    <mergeCell ref="U9:U10"/>
    <mergeCell ref="N31:O31"/>
    <mergeCell ref="N32:O32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9:J10"/>
    <mergeCell ref="A2:K2"/>
    <mergeCell ref="A3:K3"/>
    <mergeCell ref="I5:K5"/>
    <mergeCell ref="I6:K6"/>
    <mergeCell ref="C5:H5"/>
    <mergeCell ref="G7:G8"/>
    <mergeCell ref="J7:J8"/>
  </mergeCells>
  <conditionalFormatting sqref="G31:H31 J31">
    <cfRule type="cellIs" priority="1010" dxfId="149" operator="lessThan">
      <formula>0</formula>
    </cfRule>
  </conditionalFormatting>
  <conditionalFormatting sqref="K31">
    <cfRule type="cellIs" priority="1009" dxfId="149" operator="lessThan">
      <formula>0</formula>
    </cfRule>
  </conditionalFormatting>
  <conditionalFormatting sqref="K32">
    <cfRule type="cellIs" priority="1011" dxfId="149" operator="lessThan">
      <formula>0</formula>
    </cfRule>
  </conditionalFormatting>
  <conditionalFormatting sqref="G32:H32 J32">
    <cfRule type="cellIs" priority="1012" dxfId="149" operator="lessThan">
      <formula>0</formula>
    </cfRule>
  </conditionalFormatting>
  <conditionalFormatting sqref="K68">
    <cfRule type="cellIs" priority="1005" dxfId="149" operator="lessThan">
      <formula>0</formula>
    </cfRule>
  </conditionalFormatting>
  <conditionalFormatting sqref="K69">
    <cfRule type="cellIs" priority="1007" dxfId="149" operator="lessThan">
      <formula>0</formula>
    </cfRule>
  </conditionalFormatting>
  <conditionalFormatting sqref="G69:H69 J69">
    <cfRule type="cellIs" priority="1008" dxfId="149" operator="lessThan">
      <formula>0</formula>
    </cfRule>
  </conditionalFormatting>
  <conditionalFormatting sqref="G68:H68 J68">
    <cfRule type="cellIs" priority="1006" dxfId="149" operator="lessThan">
      <formula>0</formula>
    </cfRule>
  </conditionalFormatting>
  <conditionalFormatting sqref="G11:G30 J11:J30">
    <cfRule type="cellIs" priority="92" dxfId="149" operator="lessThan">
      <formula>0</formula>
    </cfRule>
  </conditionalFormatting>
  <conditionalFormatting sqref="K11:K30">
    <cfRule type="cellIs" priority="89" dxfId="149" operator="lessThan">
      <formula>0</formula>
    </cfRule>
    <cfRule type="cellIs" priority="90" dxfId="151" operator="equal">
      <formula>0</formula>
    </cfRule>
    <cfRule type="cellIs" priority="91" dxfId="152" operator="greaterThan">
      <formula>0</formula>
    </cfRule>
  </conditionalFormatting>
  <conditionalFormatting sqref="H11:H30">
    <cfRule type="cellIs" priority="86" dxfId="149" operator="lessThan">
      <formula>0</formula>
    </cfRule>
    <cfRule type="cellIs" priority="87" dxfId="151" operator="equal">
      <formula>0</formula>
    </cfRule>
    <cfRule type="cellIs" priority="88" dxfId="152" operator="greaterThan">
      <formula>0</formula>
    </cfRule>
  </conditionalFormatting>
  <conditionalFormatting sqref="G33 J33">
    <cfRule type="cellIs" priority="85" dxfId="149" operator="lessThan">
      <formula>0</formula>
    </cfRule>
  </conditionalFormatting>
  <conditionalFormatting sqref="K33">
    <cfRule type="cellIs" priority="84" dxfId="149" operator="lessThan">
      <formula>0</formula>
    </cfRule>
  </conditionalFormatting>
  <conditionalFormatting sqref="H33">
    <cfRule type="cellIs" priority="83" dxfId="149" operator="lessThan">
      <formula>0</formula>
    </cfRule>
  </conditionalFormatting>
  <conditionalFormatting sqref="G48:G67 J48:J67">
    <cfRule type="cellIs" priority="76" dxfId="149" operator="lessThan">
      <formula>0</formula>
    </cfRule>
  </conditionalFormatting>
  <conditionalFormatting sqref="K48:K67">
    <cfRule type="cellIs" priority="73" dxfId="149" operator="lessThan">
      <formula>0</formula>
    </cfRule>
    <cfRule type="cellIs" priority="74" dxfId="151" operator="equal">
      <formula>0</formula>
    </cfRule>
    <cfRule type="cellIs" priority="75" dxfId="152" operator="greaterThan">
      <formula>0</formula>
    </cfRule>
  </conditionalFormatting>
  <conditionalFormatting sqref="H48:H67">
    <cfRule type="cellIs" priority="70" dxfId="149" operator="lessThan">
      <formula>0</formula>
    </cfRule>
    <cfRule type="cellIs" priority="71" dxfId="151" operator="equal">
      <formula>0</formula>
    </cfRule>
    <cfRule type="cellIs" priority="72" dxfId="152" operator="greaterThan">
      <formula>0</formula>
    </cfRule>
  </conditionalFormatting>
  <conditionalFormatting sqref="G70 J70">
    <cfRule type="cellIs" priority="69" dxfId="149" operator="lessThan">
      <formula>0</formula>
    </cfRule>
  </conditionalFormatting>
  <conditionalFormatting sqref="K70">
    <cfRule type="cellIs" priority="68" dxfId="149" operator="lessThan">
      <formula>0</formula>
    </cfRule>
  </conditionalFormatting>
  <conditionalFormatting sqref="H70">
    <cfRule type="cellIs" priority="67" dxfId="149" operator="lessThan">
      <formula>0</formula>
    </cfRule>
  </conditionalFormatting>
  <conditionalFormatting sqref="T68">
    <cfRule type="cellIs" priority="49" dxfId="149" operator="lessThan">
      <formula>0</formula>
    </cfRule>
  </conditionalFormatting>
  <conditionalFormatting sqref="U69">
    <cfRule type="cellIs" priority="51" dxfId="149" operator="lessThan">
      <formula>0</formula>
    </cfRule>
  </conditionalFormatting>
  <conditionalFormatting sqref="U68">
    <cfRule type="cellIs" priority="52" dxfId="149" operator="lessThan">
      <formula>0</formula>
    </cfRule>
    <cfRule type="cellIs" priority="53" dxfId="151" operator="equal">
      <formula>0</formula>
    </cfRule>
    <cfRule type="cellIs" priority="54" dxfId="152" operator="greaterThan">
      <formula>0</formula>
    </cfRule>
  </conditionalFormatting>
  <conditionalFormatting sqref="T69">
    <cfRule type="cellIs" priority="50" dxfId="149" operator="lessThan">
      <formula>0</formula>
    </cfRule>
  </conditionalFormatting>
  <conditionalFormatting sqref="T48:T67">
    <cfRule type="cellIs" priority="42" dxfId="149" operator="lessThan">
      <formula>0</formula>
    </cfRule>
  </conditionalFormatting>
  <conditionalFormatting sqref="U48:U67">
    <cfRule type="cellIs" priority="39" dxfId="149" operator="lessThan">
      <formula>0</formula>
    </cfRule>
    <cfRule type="cellIs" priority="40" dxfId="151" operator="equal">
      <formula>0</formula>
    </cfRule>
    <cfRule type="cellIs" priority="41" dxfId="152" operator="greaterThan">
      <formula>0</formula>
    </cfRule>
  </conditionalFormatting>
  <conditionalFormatting sqref="T70">
    <cfRule type="cellIs" priority="38" dxfId="149" operator="lessThan">
      <formula>0</formula>
    </cfRule>
  </conditionalFormatting>
  <conditionalFormatting sqref="U70">
    <cfRule type="cellIs" priority="37" dxfId="149" operator="lessThan">
      <formula>0</formula>
    </cfRule>
  </conditionalFormatting>
  <conditionalFormatting sqref="U32">
    <cfRule type="cellIs" priority="9" dxfId="149" operator="lessThan">
      <formula>0</formula>
    </cfRule>
  </conditionalFormatting>
  <conditionalFormatting sqref="T32">
    <cfRule type="cellIs" priority="8" dxfId="149" operator="lessThan">
      <formula>0</formula>
    </cfRule>
  </conditionalFormatting>
  <conditionalFormatting sqref="T31">
    <cfRule type="cellIs" priority="7" dxfId="149" operator="lessThan">
      <formula>0</formula>
    </cfRule>
  </conditionalFormatting>
  <conditionalFormatting sqref="U31">
    <cfRule type="cellIs" priority="10" dxfId="149" operator="lessThan">
      <formula>0</formula>
    </cfRule>
    <cfRule type="cellIs" priority="11" dxfId="151" operator="equal">
      <formula>0</formula>
    </cfRule>
    <cfRule type="cellIs" priority="12" dxfId="152" operator="greaterThan">
      <formula>0</formula>
    </cfRule>
  </conditionalFormatting>
  <conditionalFormatting sqref="T11:T30">
    <cfRule type="cellIs" priority="6" dxfId="149" operator="lessThan">
      <formula>0</formula>
    </cfRule>
  </conditionalFormatting>
  <conditionalFormatting sqref="U11:U30">
    <cfRule type="cellIs" priority="3" dxfId="149" operator="lessThan">
      <formula>0</formula>
    </cfRule>
    <cfRule type="cellIs" priority="4" dxfId="151" operator="equal">
      <formula>0</formula>
    </cfRule>
    <cfRule type="cellIs" priority="5" dxfId="152" operator="greaterThan">
      <formula>0</formula>
    </cfRule>
  </conditionalFormatting>
  <conditionalFormatting sqref="T33">
    <cfRule type="cellIs" priority="2" dxfId="149" operator="lessThan">
      <formula>0</formula>
    </cfRule>
  </conditionalFormatting>
  <conditionalFormatting sqref="U33">
    <cfRule type="cellIs" priority="1" dxfId="149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48"/>
      <c r="K1" s="49"/>
      <c r="O1" s="48"/>
      <c r="U1" s="49">
        <v>44138</v>
      </c>
    </row>
    <row r="2" spans="1:21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76" t="s">
        <v>104</v>
      </c>
      <c r="O2" s="176"/>
      <c r="P2" s="176"/>
      <c r="Q2" s="176"/>
      <c r="R2" s="176"/>
      <c r="S2" s="176"/>
      <c r="T2" s="176"/>
      <c r="U2" s="176"/>
    </row>
    <row r="3" spans="1:21" ht="14.25" customHeight="1">
      <c r="A3" s="174" t="s">
        <v>146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4"/>
      <c r="M3" s="21"/>
      <c r="N3" s="176"/>
      <c r="O3" s="176"/>
      <c r="P3" s="176"/>
      <c r="Q3" s="176"/>
      <c r="R3" s="176"/>
      <c r="S3" s="176"/>
      <c r="T3" s="176"/>
      <c r="U3" s="176"/>
    </row>
    <row r="4" spans="1:21" ht="14.25" customHeight="1">
      <c r="A4" s="175" t="s">
        <v>147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4"/>
      <c r="M4" s="21"/>
      <c r="N4" s="144" t="s">
        <v>105</v>
      </c>
      <c r="O4" s="144"/>
      <c r="P4" s="144"/>
      <c r="Q4" s="144"/>
      <c r="R4" s="144"/>
      <c r="S4" s="144"/>
      <c r="T4" s="144"/>
      <c r="U4" s="144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76"/>
      <c r="K5" s="77" t="s">
        <v>4</v>
      </c>
      <c r="L5" s="14"/>
      <c r="M5" s="14"/>
      <c r="N5" s="15"/>
      <c r="O5" s="15"/>
      <c r="P5" s="15"/>
      <c r="Q5" s="15"/>
      <c r="R5" s="15"/>
      <c r="S5" s="15"/>
      <c r="T5" s="76"/>
      <c r="U5" s="77" t="s">
        <v>4</v>
      </c>
    </row>
    <row r="6" spans="1:21" ht="14.25" customHeight="1">
      <c r="A6" s="145" t="s">
        <v>0</v>
      </c>
      <c r="B6" s="145" t="s">
        <v>1</v>
      </c>
      <c r="C6" s="124" t="s">
        <v>126</v>
      </c>
      <c r="D6" s="125"/>
      <c r="E6" s="125"/>
      <c r="F6" s="125"/>
      <c r="G6" s="125"/>
      <c r="H6" s="126"/>
      <c r="I6" s="124" t="s">
        <v>118</v>
      </c>
      <c r="J6" s="125"/>
      <c r="K6" s="126"/>
      <c r="L6" s="14"/>
      <c r="M6" s="14"/>
      <c r="N6" s="145" t="s">
        <v>0</v>
      </c>
      <c r="O6" s="145" t="s">
        <v>1</v>
      </c>
      <c r="P6" s="124" t="s">
        <v>127</v>
      </c>
      <c r="Q6" s="125"/>
      <c r="R6" s="125"/>
      <c r="S6" s="125"/>
      <c r="T6" s="125"/>
      <c r="U6" s="126"/>
    </row>
    <row r="7" spans="1:21" ht="14.25" customHeight="1">
      <c r="A7" s="146"/>
      <c r="B7" s="146"/>
      <c r="C7" s="169" t="s">
        <v>128</v>
      </c>
      <c r="D7" s="170"/>
      <c r="E7" s="170"/>
      <c r="F7" s="170"/>
      <c r="G7" s="170"/>
      <c r="H7" s="171"/>
      <c r="I7" s="121" t="s">
        <v>119</v>
      </c>
      <c r="J7" s="122"/>
      <c r="K7" s="123"/>
      <c r="L7" s="14"/>
      <c r="M7" s="14"/>
      <c r="N7" s="146"/>
      <c r="O7" s="146"/>
      <c r="P7" s="121" t="s">
        <v>129</v>
      </c>
      <c r="Q7" s="122"/>
      <c r="R7" s="122"/>
      <c r="S7" s="122"/>
      <c r="T7" s="122"/>
      <c r="U7" s="123"/>
    </row>
    <row r="8" spans="1:21" ht="14.25" customHeight="1">
      <c r="A8" s="146"/>
      <c r="B8" s="146"/>
      <c r="C8" s="133">
        <v>2020</v>
      </c>
      <c r="D8" s="134"/>
      <c r="E8" s="137">
        <v>2019</v>
      </c>
      <c r="F8" s="134"/>
      <c r="G8" s="154" t="s">
        <v>5</v>
      </c>
      <c r="H8" s="127" t="s">
        <v>56</v>
      </c>
      <c r="I8" s="164">
        <v>2020</v>
      </c>
      <c r="J8" s="128" t="s">
        <v>130</v>
      </c>
      <c r="K8" s="127" t="s">
        <v>134</v>
      </c>
      <c r="L8" s="14"/>
      <c r="M8" s="14"/>
      <c r="N8" s="146"/>
      <c r="O8" s="146"/>
      <c r="P8" s="158">
        <v>2020</v>
      </c>
      <c r="Q8" s="172"/>
      <c r="R8" s="173">
        <v>2019</v>
      </c>
      <c r="S8" s="172"/>
      <c r="T8" s="155" t="s">
        <v>5</v>
      </c>
      <c r="U8" s="167" t="s">
        <v>96</v>
      </c>
    </row>
    <row r="9" spans="1:21" ht="14.25" customHeight="1">
      <c r="A9" s="139" t="s">
        <v>6</v>
      </c>
      <c r="B9" s="139" t="s">
        <v>7</v>
      </c>
      <c r="C9" s="135"/>
      <c r="D9" s="136"/>
      <c r="E9" s="138"/>
      <c r="F9" s="136"/>
      <c r="G9" s="155"/>
      <c r="H9" s="128"/>
      <c r="I9" s="164"/>
      <c r="J9" s="128"/>
      <c r="K9" s="128"/>
      <c r="L9" s="14"/>
      <c r="M9" s="14"/>
      <c r="N9" s="139" t="s">
        <v>6</v>
      </c>
      <c r="O9" s="139" t="s">
        <v>7</v>
      </c>
      <c r="P9" s="135"/>
      <c r="Q9" s="136"/>
      <c r="R9" s="138"/>
      <c r="S9" s="136"/>
      <c r="T9" s="155"/>
      <c r="U9" s="168"/>
    </row>
    <row r="10" spans="1:21" ht="14.25" customHeight="1">
      <c r="A10" s="139"/>
      <c r="B10" s="139"/>
      <c r="C10" s="114" t="s">
        <v>8</v>
      </c>
      <c r="D10" s="78" t="s">
        <v>2</v>
      </c>
      <c r="E10" s="114" t="s">
        <v>8</v>
      </c>
      <c r="F10" s="78" t="s">
        <v>2</v>
      </c>
      <c r="G10" s="141" t="s">
        <v>9</v>
      </c>
      <c r="H10" s="141" t="s">
        <v>57</v>
      </c>
      <c r="I10" s="79" t="s">
        <v>8</v>
      </c>
      <c r="J10" s="129" t="s">
        <v>131</v>
      </c>
      <c r="K10" s="129" t="s">
        <v>135</v>
      </c>
      <c r="L10" s="14"/>
      <c r="M10" s="14"/>
      <c r="N10" s="139"/>
      <c r="O10" s="139"/>
      <c r="P10" s="114" t="s">
        <v>8</v>
      </c>
      <c r="Q10" s="78" t="s">
        <v>2</v>
      </c>
      <c r="R10" s="114" t="s">
        <v>8</v>
      </c>
      <c r="S10" s="78" t="s">
        <v>2</v>
      </c>
      <c r="T10" s="141" t="s">
        <v>9</v>
      </c>
      <c r="U10" s="165" t="s">
        <v>97</v>
      </c>
    </row>
    <row r="11" spans="1:21" ht="14.25" customHeight="1">
      <c r="A11" s="140"/>
      <c r="B11" s="140"/>
      <c r="C11" s="117" t="s">
        <v>10</v>
      </c>
      <c r="D11" s="41" t="s">
        <v>11</v>
      </c>
      <c r="E11" s="117" t="s">
        <v>10</v>
      </c>
      <c r="F11" s="41" t="s">
        <v>11</v>
      </c>
      <c r="G11" s="142"/>
      <c r="H11" s="142"/>
      <c r="I11" s="117" t="s">
        <v>10</v>
      </c>
      <c r="J11" s="130"/>
      <c r="K11" s="130"/>
      <c r="L11" s="14"/>
      <c r="M11" s="14"/>
      <c r="N11" s="140"/>
      <c r="O11" s="140"/>
      <c r="P11" s="117" t="s">
        <v>10</v>
      </c>
      <c r="Q11" s="41" t="s">
        <v>11</v>
      </c>
      <c r="R11" s="117" t="s">
        <v>10</v>
      </c>
      <c r="S11" s="41" t="s">
        <v>11</v>
      </c>
      <c r="T11" s="149"/>
      <c r="U11" s="166"/>
    </row>
    <row r="12" spans="1:21" ht="14.25" customHeight="1">
      <c r="A12" s="50">
        <v>1</v>
      </c>
      <c r="B12" s="80" t="s">
        <v>20</v>
      </c>
      <c r="C12" s="52">
        <v>1814</v>
      </c>
      <c r="D12" s="54">
        <v>0.17635621232743534</v>
      </c>
      <c r="E12" s="52">
        <v>1824</v>
      </c>
      <c r="F12" s="54">
        <v>0.14540816326530612</v>
      </c>
      <c r="G12" s="100">
        <v>-0.005482456140350922</v>
      </c>
      <c r="H12" s="82">
        <v>0</v>
      </c>
      <c r="I12" s="52">
        <v>1571</v>
      </c>
      <c r="J12" s="53">
        <v>0.15467854869509856</v>
      </c>
      <c r="K12" s="84">
        <v>0</v>
      </c>
      <c r="L12" s="14"/>
      <c r="M12" s="14"/>
      <c r="N12" s="50">
        <v>1</v>
      </c>
      <c r="O12" s="80" t="s">
        <v>20</v>
      </c>
      <c r="P12" s="52">
        <v>17249</v>
      </c>
      <c r="Q12" s="54">
        <v>0.1806404993297587</v>
      </c>
      <c r="R12" s="52">
        <v>18974</v>
      </c>
      <c r="S12" s="54">
        <v>0.14007397181393358</v>
      </c>
      <c r="T12" s="109">
        <v>-0.09091388215452723</v>
      </c>
      <c r="U12" s="84">
        <v>0</v>
      </c>
    </row>
    <row r="13" spans="1:21" ht="14.25" customHeight="1">
      <c r="A13" s="85">
        <v>2</v>
      </c>
      <c r="B13" s="86" t="s">
        <v>18</v>
      </c>
      <c r="C13" s="60">
        <v>1312</v>
      </c>
      <c r="D13" s="62">
        <v>0.12755201244409878</v>
      </c>
      <c r="E13" s="60">
        <v>1760</v>
      </c>
      <c r="F13" s="62">
        <v>0.14030612244897958</v>
      </c>
      <c r="G13" s="101">
        <v>-0.2545454545454545</v>
      </c>
      <c r="H13" s="88">
        <v>0</v>
      </c>
      <c r="I13" s="60">
        <v>1074</v>
      </c>
      <c r="J13" s="61">
        <v>0.22160148975791438</v>
      </c>
      <c r="K13" s="90">
        <v>0</v>
      </c>
      <c r="L13" s="14"/>
      <c r="M13" s="14"/>
      <c r="N13" s="85">
        <v>2</v>
      </c>
      <c r="O13" s="86" t="s">
        <v>18</v>
      </c>
      <c r="P13" s="60">
        <v>11401</v>
      </c>
      <c r="Q13" s="62">
        <v>0.11939720174262734</v>
      </c>
      <c r="R13" s="60">
        <v>15558</v>
      </c>
      <c r="S13" s="62">
        <v>0.11485563684416457</v>
      </c>
      <c r="T13" s="110">
        <v>-0.26719372670009</v>
      </c>
      <c r="U13" s="90">
        <v>0</v>
      </c>
    </row>
    <row r="14" spans="1:21" ht="14.25" customHeight="1">
      <c r="A14" s="58">
        <v>3</v>
      </c>
      <c r="B14" s="86" t="s">
        <v>19</v>
      </c>
      <c r="C14" s="60">
        <v>963</v>
      </c>
      <c r="D14" s="62">
        <v>0.09362239937779507</v>
      </c>
      <c r="E14" s="60">
        <v>872</v>
      </c>
      <c r="F14" s="62">
        <v>0.06951530612244898</v>
      </c>
      <c r="G14" s="101">
        <v>0.10435779816513757</v>
      </c>
      <c r="H14" s="88">
        <v>2</v>
      </c>
      <c r="I14" s="60">
        <v>599</v>
      </c>
      <c r="J14" s="61">
        <v>0.6076794657762938</v>
      </c>
      <c r="K14" s="90">
        <v>2</v>
      </c>
      <c r="L14" s="14"/>
      <c r="M14" s="14"/>
      <c r="N14" s="58">
        <v>3</v>
      </c>
      <c r="O14" s="86" t="s">
        <v>23</v>
      </c>
      <c r="P14" s="60">
        <v>8250</v>
      </c>
      <c r="Q14" s="62">
        <v>0.0863982908847185</v>
      </c>
      <c r="R14" s="60">
        <v>10295</v>
      </c>
      <c r="S14" s="62">
        <v>0.07600197848763815</v>
      </c>
      <c r="T14" s="110">
        <v>-0.19864011656143754</v>
      </c>
      <c r="U14" s="90">
        <v>1</v>
      </c>
    </row>
    <row r="15" spans="1:21" ht="14.25" customHeight="1">
      <c r="A15" s="58">
        <v>4</v>
      </c>
      <c r="B15" s="86" t="s">
        <v>30</v>
      </c>
      <c r="C15" s="60">
        <v>937</v>
      </c>
      <c r="D15" s="62">
        <v>0.09109469181411628</v>
      </c>
      <c r="E15" s="60">
        <v>834</v>
      </c>
      <c r="F15" s="62">
        <v>0.0664859693877551</v>
      </c>
      <c r="G15" s="101">
        <v>0.12350119904076728</v>
      </c>
      <c r="H15" s="88">
        <v>2</v>
      </c>
      <c r="I15" s="60">
        <v>550</v>
      </c>
      <c r="J15" s="61">
        <v>0.7036363636363636</v>
      </c>
      <c r="K15" s="90">
        <v>2</v>
      </c>
      <c r="L15" s="14"/>
      <c r="M15" s="14"/>
      <c r="N15" s="58">
        <v>4</v>
      </c>
      <c r="O15" s="86" t="s">
        <v>24</v>
      </c>
      <c r="P15" s="60">
        <v>7323</v>
      </c>
      <c r="Q15" s="62">
        <v>0.07669026474530831</v>
      </c>
      <c r="R15" s="60">
        <v>9381</v>
      </c>
      <c r="S15" s="62">
        <v>0.06925444975158168</v>
      </c>
      <c r="T15" s="110">
        <v>-0.2193795970578829</v>
      </c>
      <c r="U15" s="90">
        <v>1</v>
      </c>
    </row>
    <row r="16" spans="1:21" ht="14.25" customHeight="1">
      <c r="A16" s="66">
        <v>5</v>
      </c>
      <c r="B16" s="91" t="s">
        <v>24</v>
      </c>
      <c r="C16" s="68">
        <v>736</v>
      </c>
      <c r="D16" s="70">
        <v>0.07155356795644566</v>
      </c>
      <c r="E16" s="68">
        <v>1056</v>
      </c>
      <c r="F16" s="70">
        <v>0.08418367346938775</v>
      </c>
      <c r="G16" s="102">
        <v>-0.303030303030303</v>
      </c>
      <c r="H16" s="93">
        <v>-2</v>
      </c>
      <c r="I16" s="68">
        <v>751</v>
      </c>
      <c r="J16" s="69">
        <v>-0.01997336884154466</v>
      </c>
      <c r="K16" s="95">
        <v>-2</v>
      </c>
      <c r="L16" s="14"/>
      <c r="M16" s="14"/>
      <c r="N16" s="66">
        <v>5</v>
      </c>
      <c r="O16" s="91" t="s">
        <v>30</v>
      </c>
      <c r="P16" s="68">
        <v>7054</v>
      </c>
      <c r="Q16" s="70">
        <v>0.07387315683646113</v>
      </c>
      <c r="R16" s="68">
        <v>13098</v>
      </c>
      <c r="S16" s="70">
        <v>0.09669489210598198</v>
      </c>
      <c r="T16" s="111">
        <v>-0.4614444953428004</v>
      </c>
      <c r="U16" s="95">
        <v>-2</v>
      </c>
    </row>
    <row r="17" spans="1:21" ht="14.25" customHeight="1">
      <c r="A17" s="50">
        <v>6</v>
      </c>
      <c r="B17" s="80" t="s">
        <v>23</v>
      </c>
      <c r="C17" s="52">
        <v>701</v>
      </c>
      <c r="D17" s="54">
        <v>0.06815088469764728</v>
      </c>
      <c r="E17" s="52">
        <v>977</v>
      </c>
      <c r="F17" s="54">
        <v>0.07788584183673469</v>
      </c>
      <c r="G17" s="100">
        <v>-0.28249744114636643</v>
      </c>
      <c r="H17" s="82">
        <v>-2</v>
      </c>
      <c r="I17" s="52">
        <v>694</v>
      </c>
      <c r="J17" s="53">
        <v>0.01008645533141217</v>
      </c>
      <c r="K17" s="84">
        <v>-2</v>
      </c>
      <c r="L17" s="14"/>
      <c r="M17" s="14"/>
      <c r="N17" s="50">
        <v>6</v>
      </c>
      <c r="O17" s="80" t="s">
        <v>19</v>
      </c>
      <c r="P17" s="52">
        <v>6157</v>
      </c>
      <c r="Q17" s="54">
        <v>0.0644793063002681</v>
      </c>
      <c r="R17" s="52">
        <v>8545</v>
      </c>
      <c r="S17" s="54">
        <v>0.0630827495072237</v>
      </c>
      <c r="T17" s="109">
        <v>-0.2794616734932709</v>
      </c>
      <c r="U17" s="84">
        <v>0</v>
      </c>
    </row>
    <row r="18" spans="1:21" ht="14.25" customHeight="1">
      <c r="A18" s="58">
        <v>7</v>
      </c>
      <c r="B18" s="86" t="s">
        <v>27</v>
      </c>
      <c r="C18" s="60">
        <v>477</v>
      </c>
      <c r="D18" s="62">
        <v>0.04637371184133774</v>
      </c>
      <c r="E18" s="60">
        <v>535</v>
      </c>
      <c r="F18" s="62">
        <v>0.042649872448979595</v>
      </c>
      <c r="G18" s="101">
        <v>-0.108411214953271</v>
      </c>
      <c r="H18" s="88">
        <v>2</v>
      </c>
      <c r="I18" s="60">
        <v>386</v>
      </c>
      <c r="J18" s="61">
        <v>0.23575129533678751</v>
      </c>
      <c r="K18" s="90">
        <v>1</v>
      </c>
      <c r="L18" s="14"/>
      <c r="M18" s="14"/>
      <c r="N18" s="58">
        <v>7</v>
      </c>
      <c r="O18" s="86" t="s">
        <v>25</v>
      </c>
      <c r="P18" s="60">
        <v>4297</v>
      </c>
      <c r="Q18" s="62">
        <v>0.04500041890080429</v>
      </c>
      <c r="R18" s="60">
        <v>6166</v>
      </c>
      <c r="S18" s="62">
        <v>0.045519980510420284</v>
      </c>
      <c r="T18" s="110">
        <v>-0.3031138501459617</v>
      </c>
      <c r="U18" s="90">
        <v>1</v>
      </c>
    </row>
    <row r="19" spans="1:21" ht="14.25" customHeight="1">
      <c r="A19" s="58">
        <v>8</v>
      </c>
      <c r="B19" s="86" t="s">
        <v>32</v>
      </c>
      <c r="C19" s="60">
        <v>418</v>
      </c>
      <c r="D19" s="62">
        <v>0.040637760062220495</v>
      </c>
      <c r="E19" s="60">
        <v>290</v>
      </c>
      <c r="F19" s="62">
        <v>0.02311862244897959</v>
      </c>
      <c r="G19" s="101">
        <v>0.4413793103448276</v>
      </c>
      <c r="H19" s="88">
        <v>5</v>
      </c>
      <c r="I19" s="60">
        <v>439</v>
      </c>
      <c r="J19" s="61">
        <v>-0.04783599088838264</v>
      </c>
      <c r="K19" s="90">
        <v>-1</v>
      </c>
      <c r="L19" s="14"/>
      <c r="M19" s="14"/>
      <c r="N19" s="58">
        <v>8</v>
      </c>
      <c r="O19" s="86" t="s">
        <v>27</v>
      </c>
      <c r="P19" s="60">
        <v>3923</v>
      </c>
      <c r="Q19" s="62">
        <v>0.04108369638069705</v>
      </c>
      <c r="R19" s="60">
        <v>5657</v>
      </c>
      <c r="S19" s="62">
        <v>0.041762330481259734</v>
      </c>
      <c r="T19" s="110">
        <v>-0.30652289199222205</v>
      </c>
      <c r="U19" s="90">
        <v>1</v>
      </c>
    </row>
    <row r="20" spans="1:21" ht="14.25" customHeight="1">
      <c r="A20" s="58">
        <v>9</v>
      </c>
      <c r="B20" s="86" t="s">
        <v>25</v>
      </c>
      <c r="C20" s="60">
        <v>397</v>
      </c>
      <c r="D20" s="62">
        <v>0.03859615010694147</v>
      </c>
      <c r="E20" s="60">
        <v>580</v>
      </c>
      <c r="F20" s="62">
        <v>0.04623724489795918</v>
      </c>
      <c r="G20" s="101">
        <v>-0.31551724137931036</v>
      </c>
      <c r="H20" s="88">
        <v>-1</v>
      </c>
      <c r="I20" s="60">
        <v>347</v>
      </c>
      <c r="J20" s="61">
        <v>0.144092219020173</v>
      </c>
      <c r="K20" s="90">
        <v>0</v>
      </c>
      <c r="L20" s="14"/>
      <c r="M20" s="14"/>
      <c r="N20" s="58">
        <v>9</v>
      </c>
      <c r="O20" s="86" t="s">
        <v>32</v>
      </c>
      <c r="P20" s="60">
        <v>3095</v>
      </c>
      <c r="Q20" s="62">
        <v>0.032412449731903485</v>
      </c>
      <c r="R20" s="60">
        <v>5657</v>
      </c>
      <c r="S20" s="62">
        <v>0.041762330481259734</v>
      </c>
      <c r="T20" s="110">
        <v>-0.45289022450061867</v>
      </c>
      <c r="U20" s="90">
        <v>0</v>
      </c>
    </row>
    <row r="21" spans="1:21" ht="14.25" customHeight="1">
      <c r="A21" s="66">
        <v>10</v>
      </c>
      <c r="B21" s="91" t="s">
        <v>22</v>
      </c>
      <c r="C21" s="68">
        <v>262</v>
      </c>
      <c r="D21" s="70">
        <v>0.025471514680147772</v>
      </c>
      <c r="E21" s="68">
        <v>517</v>
      </c>
      <c r="F21" s="70">
        <v>0.04121492346938776</v>
      </c>
      <c r="G21" s="102">
        <v>-0.4932301740812379</v>
      </c>
      <c r="H21" s="93">
        <v>0</v>
      </c>
      <c r="I21" s="68">
        <v>305</v>
      </c>
      <c r="J21" s="69">
        <v>-0.14098360655737707</v>
      </c>
      <c r="K21" s="95">
        <v>0</v>
      </c>
      <c r="L21" s="14"/>
      <c r="M21" s="14"/>
      <c r="N21" s="66">
        <v>10</v>
      </c>
      <c r="O21" s="91" t="s">
        <v>21</v>
      </c>
      <c r="P21" s="68">
        <v>2768</v>
      </c>
      <c r="Q21" s="70">
        <v>0.02898793565683646</v>
      </c>
      <c r="R21" s="68">
        <v>7423</v>
      </c>
      <c r="S21" s="70">
        <v>0.054799678126637975</v>
      </c>
      <c r="T21" s="111">
        <v>-0.6271049440926849</v>
      </c>
      <c r="U21" s="95">
        <v>-3</v>
      </c>
    </row>
    <row r="22" spans="1:21" ht="14.25" customHeight="1">
      <c r="A22" s="50">
        <v>11</v>
      </c>
      <c r="B22" s="80" t="s">
        <v>33</v>
      </c>
      <c r="C22" s="52">
        <v>231</v>
      </c>
      <c r="D22" s="54">
        <v>0.02245770950806922</v>
      </c>
      <c r="E22" s="52">
        <v>272</v>
      </c>
      <c r="F22" s="54">
        <v>0.021683673469387755</v>
      </c>
      <c r="G22" s="100">
        <v>-0.15073529411764708</v>
      </c>
      <c r="H22" s="82">
        <v>5</v>
      </c>
      <c r="I22" s="52">
        <v>228</v>
      </c>
      <c r="J22" s="53">
        <v>0.013157894736842035</v>
      </c>
      <c r="K22" s="84">
        <v>2</v>
      </c>
      <c r="L22" s="14"/>
      <c r="M22" s="14"/>
      <c r="N22" s="50">
        <v>11</v>
      </c>
      <c r="O22" s="80" t="s">
        <v>26</v>
      </c>
      <c r="P22" s="52">
        <v>2538</v>
      </c>
      <c r="Q22" s="54">
        <v>0.02657925603217158</v>
      </c>
      <c r="R22" s="52">
        <v>2681</v>
      </c>
      <c r="S22" s="54">
        <v>0.019792258797994934</v>
      </c>
      <c r="T22" s="109">
        <v>-0.05333830660201422</v>
      </c>
      <c r="U22" s="84">
        <v>6</v>
      </c>
    </row>
    <row r="23" spans="1:21" ht="14.25" customHeight="1">
      <c r="A23" s="58">
        <v>12</v>
      </c>
      <c r="B23" s="86" t="s">
        <v>34</v>
      </c>
      <c r="C23" s="60">
        <v>229</v>
      </c>
      <c r="D23" s="62">
        <v>0.022263270464709314</v>
      </c>
      <c r="E23" s="60">
        <v>79</v>
      </c>
      <c r="F23" s="62">
        <v>0.006297831632653061</v>
      </c>
      <c r="G23" s="101">
        <v>1.8987341772151898</v>
      </c>
      <c r="H23" s="88">
        <v>10</v>
      </c>
      <c r="I23" s="60">
        <v>127</v>
      </c>
      <c r="J23" s="61">
        <v>0.8031496062992125</v>
      </c>
      <c r="K23" s="90">
        <v>7</v>
      </c>
      <c r="L23" s="14"/>
      <c r="M23" s="14"/>
      <c r="N23" s="58">
        <v>12</v>
      </c>
      <c r="O23" s="86" t="s">
        <v>31</v>
      </c>
      <c r="P23" s="60">
        <v>2361</v>
      </c>
      <c r="Q23" s="62">
        <v>0.02472561997319035</v>
      </c>
      <c r="R23" s="60">
        <v>3508</v>
      </c>
      <c r="S23" s="62">
        <v>0.02589751729331079</v>
      </c>
      <c r="T23" s="110">
        <v>-0.3269669327251995</v>
      </c>
      <c r="U23" s="90">
        <v>1</v>
      </c>
    </row>
    <row r="24" spans="1:21" ht="14.25" customHeight="1">
      <c r="A24" s="58">
        <v>13</v>
      </c>
      <c r="B24" s="86" t="s">
        <v>36</v>
      </c>
      <c r="C24" s="60">
        <v>206</v>
      </c>
      <c r="D24" s="62">
        <v>0.02002722146607039</v>
      </c>
      <c r="E24" s="60">
        <v>274</v>
      </c>
      <c r="F24" s="62">
        <v>0.02184311224489796</v>
      </c>
      <c r="G24" s="101">
        <v>-0.24817518248175185</v>
      </c>
      <c r="H24" s="88">
        <v>1</v>
      </c>
      <c r="I24" s="60">
        <v>208</v>
      </c>
      <c r="J24" s="61">
        <v>-0.009615384615384581</v>
      </c>
      <c r="K24" s="90">
        <v>1</v>
      </c>
      <c r="L24" s="14"/>
      <c r="M24" s="14"/>
      <c r="N24" s="58">
        <v>13</v>
      </c>
      <c r="O24" s="86" t="s">
        <v>36</v>
      </c>
      <c r="P24" s="60">
        <v>2309</v>
      </c>
      <c r="Q24" s="62">
        <v>0.02418104892761394</v>
      </c>
      <c r="R24" s="60">
        <v>3091</v>
      </c>
      <c r="S24" s="62">
        <v>0.022819049587692035</v>
      </c>
      <c r="T24" s="110">
        <v>-0.25299255904238116</v>
      </c>
      <c r="U24" s="90">
        <v>1</v>
      </c>
    </row>
    <row r="25" spans="1:21" ht="14.25" customHeight="1">
      <c r="A25" s="58">
        <v>14</v>
      </c>
      <c r="B25" s="86" t="s">
        <v>51</v>
      </c>
      <c r="C25" s="60">
        <v>197</v>
      </c>
      <c r="D25" s="62">
        <v>0.01915224577095081</v>
      </c>
      <c r="E25" s="60">
        <v>273</v>
      </c>
      <c r="F25" s="62">
        <v>0.021763392857142856</v>
      </c>
      <c r="G25" s="101">
        <v>-0.2783882783882784</v>
      </c>
      <c r="H25" s="88">
        <v>1</v>
      </c>
      <c r="I25" s="60">
        <v>114</v>
      </c>
      <c r="J25" s="61">
        <v>0.7280701754385965</v>
      </c>
      <c r="K25" s="90">
        <v>6</v>
      </c>
      <c r="L25" s="14"/>
      <c r="M25" s="14"/>
      <c r="N25" s="58">
        <v>14</v>
      </c>
      <c r="O25" s="86" t="s">
        <v>22</v>
      </c>
      <c r="P25" s="60">
        <v>2285</v>
      </c>
      <c r="Q25" s="62">
        <v>0.023929708445040214</v>
      </c>
      <c r="R25" s="60">
        <v>4882</v>
      </c>
      <c r="S25" s="62">
        <v>0.0360409576470762</v>
      </c>
      <c r="T25" s="110">
        <v>-0.5319541171650963</v>
      </c>
      <c r="U25" s="90">
        <v>-3</v>
      </c>
    </row>
    <row r="26" spans="1:21" ht="14.25" customHeight="1">
      <c r="A26" s="66">
        <v>15</v>
      </c>
      <c r="B26" s="91" t="s">
        <v>26</v>
      </c>
      <c r="C26" s="68">
        <v>188</v>
      </c>
      <c r="D26" s="70">
        <v>0.01827727007583123</v>
      </c>
      <c r="E26" s="68">
        <v>172</v>
      </c>
      <c r="F26" s="70">
        <v>0.01371173469387755</v>
      </c>
      <c r="G26" s="102">
        <v>0.09302325581395343</v>
      </c>
      <c r="H26" s="93">
        <v>4</v>
      </c>
      <c r="I26" s="68">
        <v>242</v>
      </c>
      <c r="J26" s="69">
        <v>-0.22314049586776863</v>
      </c>
      <c r="K26" s="95">
        <v>-4</v>
      </c>
      <c r="L26" s="14"/>
      <c r="M26" s="14"/>
      <c r="N26" s="66">
        <v>15</v>
      </c>
      <c r="O26" s="91" t="s">
        <v>51</v>
      </c>
      <c r="P26" s="68">
        <v>1933</v>
      </c>
      <c r="Q26" s="70">
        <v>0.020243381367292226</v>
      </c>
      <c r="R26" s="68">
        <v>2834</v>
      </c>
      <c r="S26" s="70">
        <v>0.020921768531711172</v>
      </c>
      <c r="T26" s="111">
        <v>-0.31792519407198305</v>
      </c>
      <c r="U26" s="95">
        <v>1</v>
      </c>
    </row>
    <row r="27" spans="1:21" ht="14.25" customHeight="1">
      <c r="A27" s="50">
        <v>16</v>
      </c>
      <c r="B27" s="80" t="s">
        <v>31</v>
      </c>
      <c r="C27" s="52">
        <v>187</v>
      </c>
      <c r="D27" s="54">
        <v>0.018180050554151273</v>
      </c>
      <c r="E27" s="52">
        <v>310</v>
      </c>
      <c r="F27" s="54">
        <v>0.024713010204081634</v>
      </c>
      <c r="G27" s="100">
        <v>-0.39677419354838706</v>
      </c>
      <c r="H27" s="82">
        <v>-4</v>
      </c>
      <c r="I27" s="52">
        <v>237</v>
      </c>
      <c r="J27" s="53">
        <v>-0.21097046413502107</v>
      </c>
      <c r="K27" s="84">
        <v>-4</v>
      </c>
      <c r="L27" s="14"/>
      <c r="M27" s="14"/>
      <c r="N27" s="50">
        <v>16</v>
      </c>
      <c r="O27" s="80" t="s">
        <v>33</v>
      </c>
      <c r="P27" s="52">
        <v>1899</v>
      </c>
      <c r="Q27" s="54">
        <v>0.01988731568364611</v>
      </c>
      <c r="R27" s="52">
        <v>1665</v>
      </c>
      <c r="S27" s="54">
        <v>0.012291723572794318</v>
      </c>
      <c r="T27" s="109">
        <v>0.14054054054054044</v>
      </c>
      <c r="U27" s="84">
        <v>3</v>
      </c>
    </row>
    <row r="28" spans="1:21" ht="14.25" customHeight="1">
      <c r="A28" s="58">
        <v>17</v>
      </c>
      <c r="B28" s="86" t="s">
        <v>46</v>
      </c>
      <c r="C28" s="60">
        <v>164</v>
      </c>
      <c r="D28" s="62">
        <v>0.015944001555512347</v>
      </c>
      <c r="E28" s="60">
        <v>659</v>
      </c>
      <c r="F28" s="62">
        <v>0.05253507653061224</v>
      </c>
      <c r="G28" s="101">
        <v>-0.7511380880121397</v>
      </c>
      <c r="H28" s="88">
        <v>-10</v>
      </c>
      <c r="I28" s="60">
        <v>137</v>
      </c>
      <c r="J28" s="61">
        <v>0.197080291970803</v>
      </c>
      <c r="K28" s="90">
        <v>0</v>
      </c>
      <c r="L28" s="14"/>
      <c r="M28" s="14"/>
      <c r="N28" s="58">
        <v>17</v>
      </c>
      <c r="O28" s="86" t="s">
        <v>46</v>
      </c>
      <c r="P28" s="60">
        <v>1500</v>
      </c>
      <c r="Q28" s="62">
        <v>0.01570878016085791</v>
      </c>
      <c r="R28" s="60">
        <v>4298</v>
      </c>
      <c r="S28" s="62">
        <v>0.031729626375897886</v>
      </c>
      <c r="T28" s="110">
        <v>-0.6510004653327128</v>
      </c>
      <c r="U28" s="90">
        <v>-5</v>
      </c>
    </row>
    <row r="29" spans="1:21" ht="14.25" customHeight="1">
      <c r="A29" s="58">
        <v>18</v>
      </c>
      <c r="B29" s="86" t="s">
        <v>21</v>
      </c>
      <c r="C29" s="60">
        <v>149</v>
      </c>
      <c r="D29" s="62">
        <v>0.014485708730313046</v>
      </c>
      <c r="E29" s="60">
        <v>334</v>
      </c>
      <c r="F29" s="62">
        <v>0.02662627551020408</v>
      </c>
      <c r="G29" s="101">
        <v>-0.5538922155688623</v>
      </c>
      <c r="H29" s="88">
        <v>-7</v>
      </c>
      <c r="I29" s="60">
        <v>163</v>
      </c>
      <c r="J29" s="61">
        <v>-0.08588957055214719</v>
      </c>
      <c r="K29" s="90">
        <v>-2</v>
      </c>
      <c r="L29" s="14"/>
      <c r="M29" s="14"/>
      <c r="N29" s="58">
        <v>18</v>
      </c>
      <c r="O29" s="86" t="s">
        <v>29</v>
      </c>
      <c r="P29" s="60">
        <v>1465</v>
      </c>
      <c r="Q29" s="62">
        <v>0.015342241957104558</v>
      </c>
      <c r="R29" s="60">
        <v>3065</v>
      </c>
      <c r="S29" s="62">
        <v>0.022627106757125877</v>
      </c>
      <c r="T29" s="110">
        <v>-0.5220228384991843</v>
      </c>
      <c r="U29" s="90">
        <v>-3</v>
      </c>
    </row>
    <row r="30" spans="1:21" ht="14.25" customHeight="1">
      <c r="A30" s="58">
        <v>19</v>
      </c>
      <c r="B30" s="86" t="s">
        <v>28</v>
      </c>
      <c r="C30" s="60">
        <v>132</v>
      </c>
      <c r="D30" s="62">
        <v>0.01283297686175384</v>
      </c>
      <c r="E30" s="60">
        <v>228</v>
      </c>
      <c r="F30" s="62">
        <v>0.018176020408163265</v>
      </c>
      <c r="G30" s="101">
        <v>-0.42105263157894735</v>
      </c>
      <c r="H30" s="88">
        <v>-1</v>
      </c>
      <c r="I30" s="60">
        <v>135</v>
      </c>
      <c r="J30" s="61">
        <v>-0.022222222222222254</v>
      </c>
      <c r="K30" s="90">
        <v>-1</v>
      </c>
      <c r="N30" s="58">
        <v>19</v>
      </c>
      <c r="O30" s="86" t="s">
        <v>28</v>
      </c>
      <c r="P30" s="60">
        <v>1412</v>
      </c>
      <c r="Q30" s="62">
        <v>0.014787198391420911</v>
      </c>
      <c r="R30" s="60">
        <v>2645</v>
      </c>
      <c r="S30" s="62">
        <v>0.01952649180182641</v>
      </c>
      <c r="T30" s="110">
        <v>-0.4661625708884688</v>
      </c>
      <c r="U30" s="90">
        <v>-1</v>
      </c>
    </row>
    <row r="31" spans="1:21" ht="14.25" customHeight="1">
      <c r="A31" s="66">
        <v>20</v>
      </c>
      <c r="B31" s="91" t="s">
        <v>35</v>
      </c>
      <c r="C31" s="68">
        <v>115</v>
      </c>
      <c r="D31" s="70">
        <v>0.011180244993194633</v>
      </c>
      <c r="E31" s="68">
        <v>105</v>
      </c>
      <c r="F31" s="70">
        <v>0.008370535714285714</v>
      </c>
      <c r="G31" s="102">
        <v>0.09523809523809534</v>
      </c>
      <c r="H31" s="93">
        <v>1</v>
      </c>
      <c r="I31" s="68">
        <v>96</v>
      </c>
      <c r="J31" s="69">
        <v>0.19791666666666674</v>
      </c>
      <c r="K31" s="95">
        <v>1</v>
      </c>
      <c r="N31" s="66">
        <v>20</v>
      </c>
      <c r="O31" s="91" t="s">
        <v>34</v>
      </c>
      <c r="P31" s="68">
        <v>1407</v>
      </c>
      <c r="Q31" s="70">
        <v>0.014734835790884719</v>
      </c>
      <c r="R31" s="68">
        <v>911</v>
      </c>
      <c r="S31" s="70">
        <v>0.00672538148637575</v>
      </c>
      <c r="T31" s="111">
        <v>0.544456641053787</v>
      </c>
      <c r="U31" s="95">
        <v>3</v>
      </c>
    </row>
    <row r="32" spans="1:21" ht="14.25" customHeight="1">
      <c r="A32" s="160" t="s">
        <v>49</v>
      </c>
      <c r="B32" s="161"/>
      <c r="C32" s="26">
        <f>SUM(C12:C31)</f>
        <v>9815</v>
      </c>
      <c r="D32" s="6">
        <f>C32/C34</f>
        <v>0.954209605288742</v>
      </c>
      <c r="E32" s="26">
        <f>SUM(E12:E31)</f>
        <v>11951</v>
      </c>
      <c r="F32" s="6">
        <f>E32/E34</f>
        <v>0.9527264030612245</v>
      </c>
      <c r="G32" s="17">
        <f>C32/E32-1</f>
        <v>-0.17872981340473604</v>
      </c>
      <c r="H32" s="17"/>
      <c r="I32" s="26">
        <f>SUM(I12:I31)</f>
        <v>8403</v>
      </c>
      <c r="J32" s="18">
        <f>C32/I32-1</f>
        <v>0.16803522551469707</v>
      </c>
      <c r="K32" s="19"/>
      <c r="N32" s="160" t="s">
        <v>49</v>
      </c>
      <c r="O32" s="161"/>
      <c r="P32" s="3">
        <f>SUM(P12:P31)</f>
        <v>90626</v>
      </c>
      <c r="Q32" s="6">
        <f>P32/P34</f>
        <v>0.9490826072386059</v>
      </c>
      <c r="R32" s="3">
        <f>SUM(R12:R31)</f>
        <v>130334</v>
      </c>
      <c r="S32" s="6">
        <f>R32/R34</f>
        <v>0.9621798799619067</v>
      </c>
      <c r="T32" s="17">
        <f>P32/R32-1</f>
        <v>-0.3046634032562493</v>
      </c>
      <c r="U32" s="106"/>
    </row>
    <row r="33" spans="1:21" ht="14.25" customHeight="1">
      <c r="A33" s="160" t="s">
        <v>12</v>
      </c>
      <c r="B33" s="161"/>
      <c r="C33" s="26">
        <f>C34-SUM(C12:C31)</f>
        <v>471</v>
      </c>
      <c r="D33" s="6">
        <f>C33/C34</f>
        <v>0.04579039471125802</v>
      </c>
      <c r="E33" s="26">
        <f>E34-SUM(E12:E31)</f>
        <v>593</v>
      </c>
      <c r="F33" s="6">
        <f>E33/E34</f>
        <v>0.04727359693877551</v>
      </c>
      <c r="G33" s="17">
        <f>C33/E33-1</f>
        <v>-0.20573355817875216</v>
      </c>
      <c r="H33" s="17"/>
      <c r="I33" s="26">
        <f>I34-SUM(I12:I31)</f>
        <v>518</v>
      </c>
      <c r="J33" s="18">
        <f>C33/I33-1</f>
        <v>-0.09073359073359077</v>
      </c>
      <c r="K33" s="19"/>
      <c r="N33" s="160" t="s">
        <v>12</v>
      </c>
      <c r="O33" s="161"/>
      <c r="P33" s="3">
        <f>P34-SUM(P12:P31)</f>
        <v>4862</v>
      </c>
      <c r="Q33" s="6">
        <f>P33/P34</f>
        <v>0.0509173927613941</v>
      </c>
      <c r="R33" s="3">
        <f>R34-SUM(R12:R31)</f>
        <v>5123</v>
      </c>
      <c r="S33" s="6">
        <f>R33/R34</f>
        <v>0.03782012003809327</v>
      </c>
      <c r="T33" s="17">
        <f>P33/R33-1</f>
        <v>-0.05094671091157521</v>
      </c>
      <c r="U33" s="107"/>
    </row>
    <row r="34" spans="1:21" ht="14.25" customHeight="1">
      <c r="A34" s="162" t="s">
        <v>37</v>
      </c>
      <c r="B34" s="163"/>
      <c r="C34" s="24">
        <v>10286</v>
      </c>
      <c r="D34" s="98">
        <v>1</v>
      </c>
      <c r="E34" s="24">
        <v>12544</v>
      </c>
      <c r="F34" s="98">
        <v>0.9994419642857144</v>
      </c>
      <c r="G34" s="20">
        <v>-0.18000637755102045</v>
      </c>
      <c r="H34" s="20"/>
      <c r="I34" s="24">
        <v>8921</v>
      </c>
      <c r="J34" s="44">
        <v>0.15300975226992497</v>
      </c>
      <c r="K34" s="99"/>
      <c r="N34" s="162" t="s">
        <v>37</v>
      </c>
      <c r="O34" s="163"/>
      <c r="P34" s="24">
        <v>95488</v>
      </c>
      <c r="Q34" s="98">
        <v>1</v>
      </c>
      <c r="R34" s="24">
        <v>135457</v>
      </c>
      <c r="S34" s="98">
        <v>1</v>
      </c>
      <c r="T34" s="108">
        <v>-0.2950678074961057</v>
      </c>
      <c r="U34" s="99"/>
    </row>
    <row r="35" spans="1:14" ht="14.25" customHeight="1">
      <c r="A35" t="s">
        <v>83</v>
      </c>
      <c r="C35" s="16"/>
      <c r="D35" s="16"/>
      <c r="E35" s="16"/>
      <c r="F35" s="16"/>
      <c r="G35" s="16"/>
      <c r="H35" s="16"/>
      <c r="I35" s="16"/>
      <c r="J35" s="16"/>
      <c r="N35" t="s">
        <v>83</v>
      </c>
    </row>
    <row r="36" spans="1:14" ht="15">
      <c r="A36" s="9" t="s">
        <v>85</v>
      </c>
      <c r="N36" s="9" t="s">
        <v>85</v>
      </c>
    </row>
    <row r="38" spans="1:11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21" ht="1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76" t="s">
        <v>106</v>
      </c>
      <c r="O39" s="176"/>
      <c r="P39" s="176"/>
      <c r="Q39" s="176"/>
      <c r="R39" s="176"/>
      <c r="S39" s="176"/>
      <c r="T39" s="176"/>
      <c r="U39" s="176"/>
    </row>
    <row r="40" spans="1:21" ht="15" customHeight="1">
      <c r="A40" s="143" t="s">
        <v>148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"/>
      <c r="M40" s="21"/>
      <c r="N40" s="176"/>
      <c r="O40" s="176"/>
      <c r="P40" s="176"/>
      <c r="Q40" s="176"/>
      <c r="R40" s="176"/>
      <c r="S40" s="176"/>
      <c r="T40" s="176"/>
      <c r="U40" s="176"/>
    </row>
    <row r="41" spans="1:21" ht="15">
      <c r="A41" s="144" t="s">
        <v>149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"/>
      <c r="M41" s="21"/>
      <c r="N41" s="144" t="s">
        <v>107</v>
      </c>
      <c r="O41" s="144"/>
      <c r="P41" s="144"/>
      <c r="Q41" s="144"/>
      <c r="R41" s="144"/>
      <c r="S41" s="144"/>
      <c r="T41" s="144"/>
      <c r="U41" s="144"/>
    </row>
    <row r="42" spans="1:2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76"/>
      <c r="K42" s="77" t="s">
        <v>4</v>
      </c>
      <c r="L42" s="14"/>
      <c r="M42" s="14"/>
      <c r="N42" s="15"/>
      <c r="O42" s="15"/>
      <c r="P42" s="15"/>
      <c r="Q42" s="15"/>
      <c r="R42" s="15"/>
      <c r="S42" s="15"/>
      <c r="T42" s="76"/>
      <c r="U42" s="77" t="s">
        <v>4</v>
      </c>
    </row>
    <row r="43" spans="1:21" ht="15" customHeight="1">
      <c r="A43" s="145" t="s">
        <v>0</v>
      </c>
      <c r="B43" s="145" t="s">
        <v>48</v>
      </c>
      <c r="C43" s="124" t="s">
        <v>126</v>
      </c>
      <c r="D43" s="125"/>
      <c r="E43" s="125"/>
      <c r="F43" s="125"/>
      <c r="G43" s="125"/>
      <c r="H43" s="126"/>
      <c r="I43" s="124" t="s">
        <v>118</v>
      </c>
      <c r="J43" s="125"/>
      <c r="K43" s="126"/>
      <c r="L43" s="14"/>
      <c r="M43" s="14"/>
      <c r="N43" s="145" t="s">
        <v>0</v>
      </c>
      <c r="O43" s="145" t="s">
        <v>48</v>
      </c>
      <c r="P43" s="124" t="s">
        <v>127</v>
      </c>
      <c r="Q43" s="125"/>
      <c r="R43" s="125"/>
      <c r="S43" s="125"/>
      <c r="T43" s="125"/>
      <c r="U43" s="126"/>
    </row>
    <row r="44" spans="1:21" ht="15" customHeight="1">
      <c r="A44" s="146"/>
      <c r="B44" s="146"/>
      <c r="C44" s="121" t="s">
        <v>128</v>
      </c>
      <c r="D44" s="122"/>
      <c r="E44" s="122"/>
      <c r="F44" s="122"/>
      <c r="G44" s="122"/>
      <c r="H44" s="123"/>
      <c r="I44" s="121" t="s">
        <v>119</v>
      </c>
      <c r="J44" s="122"/>
      <c r="K44" s="123"/>
      <c r="L44" s="14"/>
      <c r="M44" s="14"/>
      <c r="N44" s="146"/>
      <c r="O44" s="146"/>
      <c r="P44" s="121" t="s">
        <v>129</v>
      </c>
      <c r="Q44" s="122"/>
      <c r="R44" s="122"/>
      <c r="S44" s="122"/>
      <c r="T44" s="122"/>
      <c r="U44" s="123"/>
    </row>
    <row r="45" spans="1:21" ht="15" customHeight="1">
      <c r="A45" s="146"/>
      <c r="B45" s="146"/>
      <c r="C45" s="133">
        <v>2020</v>
      </c>
      <c r="D45" s="134"/>
      <c r="E45" s="137">
        <v>2019</v>
      </c>
      <c r="F45" s="134"/>
      <c r="G45" s="154" t="s">
        <v>5</v>
      </c>
      <c r="H45" s="127" t="s">
        <v>56</v>
      </c>
      <c r="I45" s="164">
        <v>2020</v>
      </c>
      <c r="J45" s="128" t="s">
        <v>130</v>
      </c>
      <c r="K45" s="127" t="s">
        <v>134</v>
      </c>
      <c r="L45" s="14"/>
      <c r="M45" s="14"/>
      <c r="N45" s="146"/>
      <c r="O45" s="146"/>
      <c r="P45" s="133">
        <v>2020</v>
      </c>
      <c r="Q45" s="134"/>
      <c r="R45" s="133">
        <v>2019</v>
      </c>
      <c r="S45" s="134"/>
      <c r="T45" s="154" t="s">
        <v>5</v>
      </c>
      <c r="U45" s="167" t="s">
        <v>96</v>
      </c>
    </row>
    <row r="46" spans="1:21" ht="15" customHeight="1">
      <c r="A46" s="139" t="s">
        <v>6</v>
      </c>
      <c r="B46" s="139" t="s">
        <v>48</v>
      </c>
      <c r="C46" s="135"/>
      <c r="D46" s="136"/>
      <c r="E46" s="138"/>
      <c r="F46" s="136"/>
      <c r="G46" s="155"/>
      <c r="H46" s="128"/>
      <c r="I46" s="164"/>
      <c r="J46" s="128"/>
      <c r="K46" s="128"/>
      <c r="L46" s="14"/>
      <c r="M46" s="14"/>
      <c r="N46" s="139" t="s">
        <v>6</v>
      </c>
      <c r="O46" s="139" t="s">
        <v>48</v>
      </c>
      <c r="P46" s="135"/>
      <c r="Q46" s="136"/>
      <c r="R46" s="135"/>
      <c r="S46" s="136"/>
      <c r="T46" s="155"/>
      <c r="U46" s="168"/>
    </row>
    <row r="47" spans="1:21" ht="15" customHeight="1">
      <c r="A47" s="139"/>
      <c r="B47" s="139"/>
      <c r="C47" s="114" t="s">
        <v>8</v>
      </c>
      <c r="D47" s="78" t="s">
        <v>2</v>
      </c>
      <c r="E47" s="114" t="s">
        <v>8</v>
      </c>
      <c r="F47" s="78" t="s">
        <v>2</v>
      </c>
      <c r="G47" s="141" t="s">
        <v>9</v>
      </c>
      <c r="H47" s="141" t="s">
        <v>57</v>
      </c>
      <c r="I47" s="79" t="s">
        <v>8</v>
      </c>
      <c r="J47" s="129" t="s">
        <v>131</v>
      </c>
      <c r="K47" s="129" t="s">
        <v>135</v>
      </c>
      <c r="L47" s="14"/>
      <c r="M47" s="14"/>
      <c r="N47" s="139"/>
      <c r="O47" s="139"/>
      <c r="P47" s="114" t="s">
        <v>8</v>
      </c>
      <c r="Q47" s="78" t="s">
        <v>2</v>
      </c>
      <c r="R47" s="114" t="s">
        <v>8</v>
      </c>
      <c r="S47" s="78" t="s">
        <v>2</v>
      </c>
      <c r="T47" s="141" t="s">
        <v>9</v>
      </c>
      <c r="U47" s="165" t="s">
        <v>97</v>
      </c>
    </row>
    <row r="48" spans="1:21" ht="15" customHeight="1">
      <c r="A48" s="140"/>
      <c r="B48" s="140"/>
      <c r="C48" s="117" t="s">
        <v>10</v>
      </c>
      <c r="D48" s="41" t="s">
        <v>11</v>
      </c>
      <c r="E48" s="117" t="s">
        <v>10</v>
      </c>
      <c r="F48" s="41" t="s">
        <v>11</v>
      </c>
      <c r="G48" s="142"/>
      <c r="H48" s="142"/>
      <c r="I48" s="117" t="s">
        <v>10</v>
      </c>
      <c r="J48" s="130"/>
      <c r="K48" s="130"/>
      <c r="L48" s="14"/>
      <c r="M48" s="14"/>
      <c r="N48" s="140"/>
      <c r="O48" s="140"/>
      <c r="P48" s="117" t="s">
        <v>10</v>
      </c>
      <c r="Q48" s="41" t="s">
        <v>11</v>
      </c>
      <c r="R48" s="117" t="s">
        <v>10</v>
      </c>
      <c r="S48" s="41" t="s">
        <v>11</v>
      </c>
      <c r="T48" s="149"/>
      <c r="U48" s="166"/>
    </row>
    <row r="49" spans="1:21" ht="15">
      <c r="A49" s="50">
        <v>1</v>
      </c>
      <c r="B49" s="80" t="s">
        <v>44</v>
      </c>
      <c r="C49" s="52">
        <v>794</v>
      </c>
      <c r="D49" s="57">
        <v>0.07719230021388294</v>
      </c>
      <c r="E49" s="52">
        <v>611</v>
      </c>
      <c r="F49" s="57">
        <v>0.048708545918367346</v>
      </c>
      <c r="G49" s="81">
        <v>0.2995090016366613</v>
      </c>
      <c r="H49" s="82">
        <v>0</v>
      </c>
      <c r="I49" s="52">
        <v>677</v>
      </c>
      <c r="J49" s="83">
        <v>0.17282127031019212</v>
      </c>
      <c r="K49" s="84">
        <v>0</v>
      </c>
      <c r="L49" s="14"/>
      <c r="M49" s="14"/>
      <c r="N49" s="50">
        <v>1</v>
      </c>
      <c r="O49" s="80" t="s">
        <v>44</v>
      </c>
      <c r="P49" s="52">
        <v>6523</v>
      </c>
      <c r="Q49" s="57">
        <v>0.06831224865951743</v>
      </c>
      <c r="R49" s="52">
        <v>5407</v>
      </c>
      <c r="S49" s="57">
        <v>0.039916726341200526</v>
      </c>
      <c r="T49" s="55">
        <v>0.20639911226188268</v>
      </c>
      <c r="U49" s="84">
        <v>1</v>
      </c>
    </row>
    <row r="50" spans="1:21" ht="15">
      <c r="A50" s="85">
        <v>2</v>
      </c>
      <c r="B50" s="86" t="s">
        <v>43</v>
      </c>
      <c r="C50" s="60">
        <v>577</v>
      </c>
      <c r="D50" s="65">
        <v>0.05609566400933307</v>
      </c>
      <c r="E50" s="60">
        <v>548</v>
      </c>
      <c r="F50" s="65">
        <v>0.04368622448979592</v>
      </c>
      <c r="G50" s="87">
        <v>0.05291970802919699</v>
      </c>
      <c r="H50" s="88">
        <v>0</v>
      </c>
      <c r="I50" s="60">
        <v>331</v>
      </c>
      <c r="J50" s="89">
        <v>0.743202416918429</v>
      </c>
      <c r="K50" s="90">
        <v>0</v>
      </c>
      <c r="L50" s="14"/>
      <c r="M50" s="14"/>
      <c r="N50" s="85">
        <v>2</v>
      </c>
      <c r="O50" s="86" t="s">
        <v>43</v>
      </c>
      <c r="P50" s="60">
        <v>4057</v>
      </c>
      <c r="Q50" s="65">
        <v>0.042487014075067026</v>
      </c>
      <c r="R50" s="60">
        <v>8112</v>
      </c>
      <c r="S50" s="65">
        <v>0.05988616313664115</v>
      </c>
      <c r="T50" s="63">
        <v>-0.49987672583826426</v>
      </c>
      <c r="U50" s="90">
        <v>-1</v>
      </c>
    </row>
    <row r="51" spans="1:21" ht="15">
      <c r="A51" s="85">
        <v>3</v>
      </c>
      <c r="B51" s="86" t="s">
        <v>86</v>
      </c>
      <c r="C51" s="60">
        <v>363</v>
      </c>
      <c r="D51" s="65">
        <v>0.03529068636982306</v>
      </c>
      <c r="E51" s="60">
        <v>193</v>
      </c>
      <c r="F51" s="65">
        <v>0.015385841836734694</v>
      </c>
      <c r="G51" s="87">
        <v>0.8808290155440415</v>
      </c>
      <c r="H51" s="88">
        <v>11</v>
      </c>
      <c r="I51" s="60">
        <v>216</v>
      </c>
      <c r="J51" s="89">
        <v>0.6805555555555556</v>
      </c>
      <c r="K51" s="90">
        <v>5</v>
      </c>
      <c r="L51" s="14"/>
      <c r="M51" s="14"/>
      <c r="N51" s="85">
        <v>3</v>
      </c>
      <c r="O51" s="86" t="s">
        <v>59</v>
      </c>
      <c r="P51" s="60">
        <v>3346</v>
      </c>
      <c r="Q51" s="65">
        <v>0.03504105227882037</v>
      </c>
      <c r="R51" s="60">
        <v>4386</v>
      </c>
      <c r="S51" s="65">
        <v>0.032379279033198725</v>
      </c>
      <c r="T51" s="63">
        <v>-0.23711810305517556</v>
      </c>
      <c r="U51" s="90">
        <v>1</v>
      </c>
    </row>
    <row r="52" spans="1:21" ht="15">
      <c r="A52" s="85">
        <v>4</v>
      </c>
      <c r="B52" s="86" t="s">
        <v>60</v>
      </c>
      <c r="C52" s="60">
        <v>312</v>
      </c>
      <c r="D52" s="65">
        <v>0.03033249076414544</v>
      </c>
      <c r="E52" s="60">
        <v>398</v>
      </c>
      <c r="F52" s="65">
        <v>0.031728316326530615</v>
      </c>
      <c r="G52" s="87">
        <v>-0.2160804020100503</v>
      </c>
      <c r="H52" s="88">
        <v>1</v>
      </c>
      <c r="I52" s="60">
        <v>262</v>
      </c>
      <c r="J52" s="89">
        <v>0.19083969465648853</v>
      </c>
      <c r="K52" s="90">
        <v>0</v>
      </c>
      <c r="L52" s="14"/>
      <c r="M52" s="14"/>
      <c r="N52" s="85">
        <v>4</v>
      </c>
      <c r="O52" s="86" t="s">
        <v>40</v>
      </c>
      <c r="P52" s="60">
        <v>2771</v>
      </c>
      <c r="Q52" s="65">
        <v>0.029019353217158178</v>
      </c>
      <c r="R52" s="60">
        <v>4587</v>
      </c>
      <c r="S52" s="65">
        <v>0.03386314476180633</v>
      </c>
      <c r="T52" s="63">
        <v>-0.39590146064966214</v>
      </c>
      <c r="U52" s="90">
        <v>-1</v>
      </c>
    </row>
    <row r="53" spans="1:21" ht="15">
      <c r="A53" s="85">
        <v>5</v>
      </c>
      <c r="B53" s="91" t="s">
        <v>38</v>
      </c>
      <c r="C53" s="68">
        <v>298</v>
      </c>
      <c r="D53" s="73">
        <v>0.028971417460626092</v>
      </c>
      <c r="E53" s="68">
        <v>388</v>
      </c>
      <c r="F53" s="73">
        <v>0.03093112244897959</v>
      </c>
      <c r="G53" s="92">
        <v>-0.2319587628865979</v>
      </c>
      <c r="H53" s="93">
        <v>1</v>
      </c>
      <c r="I53" s="68">
        <v>318</v>
      </c>
      <c r="J53" s="94">
        <v>-0.06289308176100628</v>
      </c>
      <c r="K53" s="95">
        <v>-2</v>
      </c>
      <c r="L53" s="14"/>
      <c r="M53" s="14"/>
      <c r="N53" s="85">
        <v>5</v>
      </c>
      <c r="O53" s="91" t="s">
        <v>38</v>
      </c>
      <c r="P53" s="68">
        <v>2655</v>
      </c>
      <c r="Q53" s="73">
        <v>0.0278045408847185</v>
      </c>
      <c r="R53" s="68">
        <v>3199</v>
      </c>
      <c r="S53" s="73">
        <v>0.02361635057619761</v>
      </c>
      <c r="T53" s="71">
        <v>-0.1700531416067521</v>
      </c>
      <c r="U53" s="95">
        <v>1</v>
      </c>
    </row>
    <row r="54" spans="1:21" ht="15">
      <c r="A54" s="96">
        <v>6</v>
      </c>
      <c r="B54" s="80" t="s">
        <v>61</v>
      </c>
      <c r="C54" s="52">
        <v>292</v>
      </c>
      <c r="D54" s="57">
        <v>0.028388100330546374</v>
      </c>
      <c r="E54" s="52">
        <v>354</v>
      </c>
      <c r="F54" s="57">
        <v>0.02822066326530612</v>
      </c>
      <c r="G54" s="81">
        <v>-0.17514124293785316</v>
      </c>
      <c r="H54" s="82">
        <v>1</v>
      </c>
      <c r="I54" s="52">
        <v>258</v>
      </c>
      <c r="J54" s="83">
        <v>0.13178294573643412</v>
      </c>
      <c r="K54" s="84">
        <v>-1</v>
      </c>
      <c r="L54" s="14"/>
      <c r="M54" s="14"/>
      <c r="N54" s="96">
        <v>6</v>
      </c>
      <c r="O54" s="80" t="s">
        <v>86</v>
      </c>
      <c r="P54" s="52">
        <v>2653</v>
      </c>
      <c r="Q54" s="57">
        <v>0.02778359584450402</v>
      </c>
      <c r="R54" s="52">
        <v>1761</v>
      </c>
      <c r="S54" s="57">
        <v>0.013000435562577054</v>
      </c>
      <c r="T54" s="55">
        <v>0.5065303804656445</v>
      </c>
      <c r="U54" s="84">
        <v>14</v>
      </c>
    </row>
    <row r="55" spans="1:21" ht="15">
      <c r="A55" s="85">
        <v>7</v>
      </c>
      <c r="B55" s="86" t="s">
        <v>40</v>
      </c>
      <c r="C55" s="60">
        <v>291</v>
      </c>
      <c r="D55" s="65">
        <v>0.02829088080886642</v>
      </c>
      <c r="E55" s="60">
        <v>492</v>
      </c>
      <c r="F55" s="65">
        <v>0.0392219387755102</v>
      </c>
      <c r="G55" s="87">
        <v>-0.4085365853658537</v>
      </c>
      <c r="H55" s="88">
        <v>-4</v>
      </c>
      <c r="I55" s="60">
        <v>223</v>
      </c>
      <c r="J55" s="89">
        <v>0.30493273542600896</v>
      </c>
      <c r="K55" s="90">
        <v>0</v>
      </c>
      <c r="L55" s="14"/>
      <c r="M55" s="14"/>
      <c r="N55" s="85">
        <v>7</v>
      </c>
      <c r="O55" s="86" t="s">
        <v>61</v>
      </c>
      <c r="P55" s="60">
        <v>2647</v>
      </c>
      <c r="Q55" s="65">
        <v>0.02772076072386059</v>
      </c>
      <c r="R55" s="60">
        <v>3800</v>
      </c>
      <c r="S55" s="65">
        <v>0.028053182928899946</v>
      </c>
      <c r="T55" s="63">
        <v>-0.3034210526315789</v>
      </c>
      <c r="U55" s="90">
        <v>-2</v>
      </c>
    </row>
    <row r="56" spans="1:21" ht="15">
      <c r="A56" s="85">
        <v>8</v>
      </c>
      <c r="B56" s="86" t="s">
        <v>72</v>
      </c>
      <c r="C56" s="60">
        <v>267</v>
      </c>
      <c r="D56" s="65">
        <v>0.02595761228854754</v>
      </c>
      <c r="E56" s="60">
        <v>183</v>
      </c>
      <c r="F56" s="65">
        <v>0.014588647959183673</v>
      </c>
      <c r="G56" s="87">
        <v>0.459016393442623</v>
      </c>
      <c r="H56" s="88">
        <v>9</v>
      </c>
      <c r="I56" s="60">
        <v>121</v>
      </c>
      <c r="J56" s="89">
        <v>1.2066115702479339</v>
      </c>
      <c r="K56" s="90">
        <v>11</v>
      </c>
      <c r="L56" s="14"/>
      <c r="M56" s="14"/>
      <c r="N56" s="85">
        <v>8</v>
      </c>
      <c r="O56" s="86" t="s">
        <v>60</v>
      </c>
      <c r="P56" s="60">
        <v>2472</v>
      </c>
      <c r="Q56" s="65">
        <v>0.025888069705093834</v>
      </c>
      <c r="R56" s="60">
        <v>3177</v>
      </c>
      <c r="S56" s="65">
        <v>0.023453937411872402</v>
      </c>
      <c r="T56" s="63">
        <v>-0.2219074598677998</v>
      </c>
      <c r="U56" s="90">
        <v>-1</v>
      </c>
    </row>
    <row r="57" spans="1:21" ht="15">
      <c r="A57" s="85">
        <v>9</v>
      </c>
      <c r="B57" s="86" t="s">
        <v>136</v>
      </c>
      <c r="C57" s="60">
        <v>265</v>
      </c>
      <c r="D57" s="65">
        <v>0.025763173245187634</v>
      </c>
      <c r="E57" s="60">
        <v>119</v>
      </c>
      <c r="F57" s="65">
        <v>0.009486607142857142</v>
      </c>
      <c r="G57" s="87">
        <v>1.226890756302521</v>
      </c>
      <c r="H57" s="88">
        <v>21</v>
      </c>
      <c r="I57" s="60">
        <v>49</v>
      </c>
      <c r="J57" s="89">
        <v>4.408163265306122</v>
      </c>
      <c r="K57" s="90">
        <v>42</v>
      </c>
      <c r="L57" s="14"/>
      <c r="M57" s="14"/>
      <c r="N57" s="85">
        <v>9</v>
      </c>
      <c r="O57" s="86" t="s">
        <v>90</v>
      </c>
      <c r="P57" s="60">
        <v>2207</v>
      </c>
      <c r="Q57" s="65">
        <v>0.023112851876675604</v>
      </c>
      <c r="R57" s="60">
        <v>134</v>
      </c>
      <c r="S57" s="65">
        <v>0.000989243819071735</v>
      </c>
      <c r="T57" s="63">
        <v>15.470149253731343</v>
      </c>
      <c r="U57" s="90">
        <v>122</v>
      </c>
    </row>
    <row r="58" spans="1:21" ht="15">
      <c r="A58" s="97">
        <v>10</v>
      </c>
      <c r="B58" s="91" t="s">
        <v>90</v>
      </c>
      <c r="C58" s="68">
        <v>235</v>
      </c>
      <c r="D58" s="73">
        <v>0.022846587594789032</v>
      </c>
      <c r="E58" s="68">
        <v>113</v>
      </c>
      <c r="F58" s="73">
        <v>0.009008290816326531</v>
      </c>
      <c r="G58" s="92">
        <v>1.079646017699115</v>
      </c>
      <c r="H58" s="93">
        <v>22</v>
      </c>
      <c r="I58" s="68">
        <v>210</v>
      </c>
      <c r="J58" s="94">
        <v>0.11904761904761907</v>
      </c>
      <c r="K58" s="95">
        <v>-1</v>
      </c>
      <c r="L58" s="14"/>
      <c r="M58" s="14"/>
      <c r="N58" s="97">
        <v>10</v>
      </c>
      <c r="O58" s="91" t="s">
        <v>71</v>
      </c>
      <c r="P58" s="68">
        <v>2094</v>
      </c>
      <c r="Q58" s="73">
        <v>0.02192945710455764</v>
      </c>
      <c r="R58" s="68">
        <v>2069</v>
      </c>
      <c r="S58" s="73">
        <v>0.015274219863129997</v>
      </c>
      <c r="T58" s="71">
        <v>0.012083131947800974</v>
      </c>
      <c r="U58" s="95">
        <v>3</v>
      </c>
    </row>
    <row r="59" spans="1:21" ht="15">
      <c r="A59" s="96">
        <v>11</v>
      </c>
      <c r="B59" s="80" t="s">
        <v>42</v>
      </c>
      <c r="C59" s="52">
        <v>219</v>
      </c>
      <c r="D59" s="57">
        <v>0.02129107524790978</v>
      </c>
      <c r="E59" s="52">
        <v>132</v>
      </c>
      <c r="F59" s="57">
        <v>0.010522959183673469</v>
      </c>
      <c r="G59" s="81">
        <v>0.6590909090909092</v>
      </c>
      <c r="H59" s="82">
        <v>15</v>
      </c>
      <c r="I59" s="52">
        <v>160</v>
      </c>
      <c r="J59" s="83">
        <v>0.3687499999999999</v>
      </c>
      <c r="K59" s="84">
        <v>5</v>
      </c>
      <c r="L59" s="14"/>
      <c r="M59" s="14"/>
      <c r="N59" s="96">
        <v>11</v>
      </c>
      <c r="O59" s="80" t="s">
        <v>47</v>
      </c>
      <c r="P59" s="52">
        <v>2029</v>
      </c>
      <c r="Q59" s="57">
        <v>0.021248743297587133</v>
      </c>
      <c r="R59" s="52">
        <v>2818</v>
      </c>
      <c r="S59" s="57">
        <v>0.020803649866747383</v>
      </c>
      <c r="T59" s="55">
        <v>-0.27998580553584107</v>
      </c>
      <c r="U59" s="84">
        <v>-2</v>
      </c>
    </row>
    <row r="60" spans="1:21" ht="15">
      <c r="A60" s="85">
        <v>12</v>
      </c>
      <c r="B60" s="86" t="s">
        <v>137</v>
      </c>
      <c r="C60" s="60">
        <v>212</v>
      </c>
      <c r="D60" s="65">
        <v>0.020610538596150106</v>
      </c>
      <c r="E60" s="60">
        <v>211</v>
      </c>
      <c r="F60" s="65">
        <v>0.01682079081632653</v>
      </c>
      <c r="G60" s="87">
        <v>0.004739336492890933</v>
      </c>
      <c r="H60" s="88">
        <v>0</v>
      </c>
      <c r="I60" s="60">
        <v>108</v>
      </c>
      <c r="J60" s="89">
        <v>0.962962962962963</v>
      </c>
      <c r="K60" s="90">
        <v>11</v>
      </c>
      <c r="L60" s="14"/>
      <c r="M60" s="14"/>
      <c r="N60" s="85">
        <v>12</v>
      </c>
      <c r="O60" s="86" t="s">
        <v>73</v>
      </c>
      <c r="P60" s="60">
        <v>1987</v>
      </c>
      <c r="Q60" s="65">
        <v>0.02080889745308311</v>
      </c>
      <c r="R60" s="60">
        <v>2007</v>
      </c>
      <c r="S60" s="65">
        <v>0.014816510036395314</v>
      </c>
      <c r="T60" s="63">
        <v>-0.009965122072745358</v>
      </c>
      <c r="U60" s="90">
        <v>3</v>
      </c>
    </row>
    <row r="61" spans="1:21" ht="15">
      <c r="A61" s="85">
        <v>13</v>
      </c>
      <c r="B61" s="86" t="s">
        <v>76</v>
      </c>
      <c r="C61" s="60">
        <v>210</v>
      </c>
      <c r="D61" s="65">
        <v>0.0204160995527902</v>
      </c>
      <c r="E61" s="60">
        <v>190</v>
      </c>
      <c r="F61" s="65">
        <v>0.015146683673469387</v>
      </c>
      <c r="G61" s="87">
        <v>0.10526315789473695</v>
      </c>
      <c r="H61" s="88">
        <v>2</v>
      </c>
      <c r="I61" s="60">
        <v>209</v>
      </c>
      <c r="J61" s="89">
        <v>0.004784688995215225</v>
      </c>
      <c r="K61" s="90">
        <v>-3</v>
      </c>
      <c r="L61" s="14"/>
      <c r="M61" s="14"/>
      <c r="N61" s="85">
        <v>13</v>
      </c>
      <c r="O61" s="86" t="s">
        <v>72</v>
      </c>
      <c r="P61" s="60">
        <v>1825</v>
      </c>
      <c r="Q61" s="65">
        <v>0.019112349195710455</v>
      </c>
      <c r="R61" s="60">
        <v>2774</v>
      </c>
      <c r="S61" s="65">
        <v>0.02047882353809696</v>
      </c>
      <c r="T61" s="63">
        <v>-0.3421052631578947</v>
      </c>
      <c r="U61" s="90">
        <v>-3</v>
      </c>
    </row>
    <row r="62" spans="1:21" ht="15">
      <c r="A62" s="85">
        <v>14</v>
      </c>
      <c r="B62" s="86" t="s">
        <v>73</v>
      </c>
      <c r="C62" s="60">
        <v>204</v>
      </c>
      <c r="D62" s="65">
        <v>0.01983278242271048</v>
      </c>
      <c r="E62" s="60">
        <v>229</v>
      </c>
      <c r="F62" s="65">
        <v>0.018255739795918366</v>
      </c>
      <c r="G62" s="87">
        <v>-0.10917030567685593</v>
      </c>
      <c r="H62" s="88">
        <v>-3</v>
      </c>
      <c r="I62" s="60">
        <v>237</v>
      </c>
      <c r="J62" s="89">
        <v>-0.1392405063291139</v>
      </c>
      <c r="K62" s="90">
        <v>-8</v>
      </c>
      <c r="L62" s="14"/>
      <c r="M62" s="14"/>
      <c r="N62" s="85">
        <v>14</v>
      </c>
      <c r="O62" s="86" t="s">
        <v>70</v>
      </c>
      <c r="P62" s="60">
        <v>1802</v>
      </c>
      <c r="Q62" s="65">
        <v>0.018871481233243968</v>
      </c>
      <c r="R62" s="60">
        <v>1986</v>
      </c>
      <c r="S62" s="65">
        <v>0.01466147928863034</v>
      </c>
      <c r="T62" s="63">
        <v>-0.09264853977844911</v>
      </c>
      <c r="U62" s="90">
        <v>2</v>
      </c>
    </row>
    <row r="63" spans="1:21" ht="15">
      <c r="A63" s="97">
        <v>15</v>
      </c>
      <c r="B63" s="91" t="s">
        <v>115</v>
      </c>
      <c r="C63" s="68">
        <v>191</v>
      </c>
      <c r="D63" s="73">
        <v>0.018568928640871087</v>
      </c>
      <c r="E63" s="68">
        <v>88</v>
      </c>
      <c r="F63" s="73">
        <v>0.00701530612244898</v>
      </c>
      <c r="G63" s="92">
        <v>1.1704545454545454</v>
      </c>
      <c r="H63" s="93">
        <v>30</v>
      </c>
      <c r="I63" s="68">
        <v>162</v>
      </c>
      <c r="J63" s="94">
        <v>0.17901234567901225</v>
      </c>
      <c r="K63" s="95">
        <v>-1</v>
      </c>
      <c r="L63" s="14"/>
      <c r="M63" s="14"/>
      <c r="N63" s="97">
        <v>15</v>
      </c>
      <c r="O63" s="91" t="s">
        <v>92</v>
      </c>
      <c r="P63" s="68">
        <v>1712</v>
      </c>
      <c r="Q63" s="73">
        <v>0.017928954423592495</v>
      </c>
      <c r="R63" s="68">
        <v>1736</v>
      </c>
      <c r="S63" s="73">
        <v>0.012815875148571134</v>
      </c>
      <c r="T63" s="71">
        <v>-0.01382488479262678</v>
      </c>
      <c r="U63" s="95">
        <v>6</v>
      </c>
    </row>
    <row r="64" spans="1:21" ht="15">
      <c r="A64" s="96">
        <v>16</v>
      </c>
      <c r="B64" s="80" t="s">
        <v>71</v>
      </c>
      <c r="C64" s="52">
        <v>184</v>
      </c>
      <c r="D64" s="57">
        <v>0.017888391989111414</v>
      </c>
      <c r="E64" s="52">
        <v>265</v>
      </c>
      <c r="F64" s="57">
        <v>0.02112563775510204</v>
      </c>
      <c r="G64" s="81">
        <v>-0.3056603773584906</v>
      </c>
      <c r="H64" s="82">
        <v>-8</v>
      </c>
      <c r="I64" s="52">
        <v>193</v>
      </c>
      <c r="J64" s="83">
        <v>-0.04663212435233166</v>
      </c>
      <c r="K64" s="84">
        <v>-4</v>
      </c>
      <c r="L64" s="14"/>
      <c r="M64" s="14"/>
      <c r="N64" s="96">
        <v>16</v>
      </c>
      <c r="O64" s="80" t="s">
        <v>76</v>
      </c>
      <c r="P64" s="52">
        <v>1460</v>
      </c>
      <c r="Q64" s="57">
        <v>0.015289879356568364</v>
      </c>
      <c r="R64" s="52">
        <v>1533</v>
      </c>
      <c r="S64" s="57">
        <v>0.011317244586843057</v>
      </c>
      <c r="T64" s="55">
        <v>-0.04761904761904767</v>
      </c>
      <c r="U64" s="84">
        <v>9</v>
      </c>
    </row>
    <row r="65" spans="1:21" ht="15">
      <c r="A65" s="85">
        <v>17</v>
      </c>
      <c r="B65" s="86" t="s">
        <v>59</v>
      </c>
      <c r="C65" s="60">
        <v>170</v>
      </c>
      <c r="D65" s="65">
        <v>0.01652731868559207</v>
      </c>
      <c r="E65" s="60">
        <v>489</v>
      </c>
      <c r="F65" s="65">
        <v>0.038982780612244895</v>
      </c>
      <c r="G65" s="87">
        <v>-0.6523517382413089</v>
      </c>
      <c r="H65" s="88">
        <v>-13</v>
      </c>
      <c r="I65" s="60">
        <v>161</v>
      </c>
      <c r="J65" s="89">
        <v>0.05590062111801242</v>
      </c>
      <c r="K65" s="90">
        <v>-2</v>
      </c>
      <c r="L65" s="14"/>
      <c r="M65" s="14"/>
      <c r="N65" s="85">
        <v>17</v>
      </c>
      <c r="O65" s="86" t="s">
        <v>45</v>
      </c>
      <c r="P65" s="60">
        <v>1449</v>
      </c>
      <c r="Q65" s="65">
        <v>0.01517468163538874</v>
      </c>
      <c r="R65" s="60">
        <v>1699</v>
      </c>
      <c r="S65" s="65">
        <v>0.01254272573584237</v>
      </c>
      <c r="T65" s="63">
        <v>-0.14714537963507945</v>
      </c>
      <c r="U65" s="90">
        <v>6</v>
      </c>
    </row>
    <row r="66" spans="1:21" ht="15">
      <c r="A66" s="85">
        <v>18</v>
      </c>
      <c r="B66" s="86" t="s">
        <v>70</v>
      </c>
      <c r="C66" s="60">
        <v>153</v>
      </c>
      <c r="D66" s="65">
        <v>0.01487458681703286</v>
      </c>
      <c r="E66" s="60">
        <v>160</v>
      </c>
      <c r="F66" s="65">
        <v>0.012755102040816327</v>
      </c>
      <c r="G66" s="87">
        <v>-0.043749999999999956</v>
      </c>
      <c r="H66" s="88">
        <v>3</v>
      </c>
      <c r="I66" s="60">
        <v>185</v>
      </c>
      <c r="J66" s="89">
        <v>-0.17297297297297298</v>
      </c>
      <c r="K66" s="90">
        <v>-5</v>
      </c>
      <c r="L66" s="14"/>
      <c r="M66" s="14"/>
      <c r="N66" s="85">
        <v>18</v>
      </c>
      <c r="O66" s="86" t="s">
        <v>113</v>
      </c>
      <c r="P66" s="60">
        <v>1306</v>
      </c>
      <c r="Q66" s="65">
        <v>0.01367711126005362</v>
      </c>
      <c r="R66" s="60">
        <v>1478</v>
      </c>
      <c r="S66" s="65">
        <v>0.010911211676030031</v>
      </c>
      <c r="T66" s="63">
        <v>-0.11637347767253048</v>
      </c>
      <c r="U66" s="90">
        <v>8</v>
      </c>
    </row>
    <row r="67" spans="1:21" ht="15">
      <c r="A67" s="85">
        <v>19</v>
      </c>
      <c r="B67" s="86" t="s">
        <v>47</v>
      </c>
      <c r="C67" s="60">
        <v>144</v>
      </c>
      <c r="D67" s="65">
        <v>0.01399961112191328</v>
      </c>
      <c r="E67" s="60">
        <v>184</v>
      </c>
      <c r="F67" s="65">
        <v>0.014668367346938776</v>
      </c>
      <c r="G67" s="87">
        <v>-0.21739130434782605</v>
      </c>
      <c r="H67" s="88">
        <v>-3</v>
      </c>
      <c r="I67" s="60">
        <v>202</v>
      </c>
      <c r="J67" s="89">
        <v>-0.28712871287128716</v>
      </c>
      <c r="K67" s="90">
        <v>-8</v>
      </c>
      <c r="N67" s="85">
        <v>19</v>
      </c>
      <c r="O67" s="86" t="s">
        <v>137</v>
      </c>
      <c r="P67" s="60">
        <v>1247</v>
      </c>
      <c r="Q67" s="65">
        <v>0.01305923257372654</v>
      </c>
      <c r="R67" s="60">
        <v>1807</v>
      </c>
      <c r="S67" s="65">
        <v>0.013340026724347948</v>
      </c>
      <c r="T67" s="63">
        <v>-0.3099059214167128</v>
      </c>
      <c r="U67" s="90">
        <v>-1</v>
      </c>
    </row>
    <row r="68" spans="1:21" ht="15">
      <c r="A68" s="97">
        <v>20</v>
      </c>
      <c r="B68" s="91" t="s">
        <v>150</v>
      </c>
      <c r="C68" s="68">
        <v>143</v>
      </c>
      <c r="D68" s="73">
        <v>0.013902391600233327</v>
      </c>
      <c r="E68" s="68">
        <v>141</v>
      </c>
      <c r="F68" s="73">
        <v>0.011240433673469387</v>
      </c>
      <c r="G68" s="92">
        <v>0.014184397163120588</v>
      </c>
      <c r="H68" s="93">
        <v>5</v>
      </c>
      <c r="I68" s="68">
        <v>67</v>
      </c>
      <c r="J68" s="94">
        <v>1.1343283582089554</v>
      </c>
      <c r="K68" s="95">
        <v>18</v>
      </c>
      <c r="N68" s="97">
        <v>20</v>
      </c>
      <c r="O68" s="91" t="s">
        <v>52</v>
      </c>
      <c r="P68" s="68">
        <v>1227</v>
      </c>
      <c r="Q68" s="73">
        <v>0.01284978217158177</v>
      </c>
      <c r="R68" s="68">
        <v>1619</v>
      </c>
      <c r="S68" s="73">
        <v>0.011952132411023424</v>
      </c>
      <c r="T68" s="71">
        <v>-0.24212476837554042</v>
      </c>
      <c r="U68" s="95">
        <v>4</v>
      </c>
    </row>
    <row r="69" spans="1:21" ht="15">
      <c r="A69" s="160" t="s">
        <v>49</v>
      </c>
      <c r="B69" s="161"/>
      <c r="C69" s="26">
        <f>SUM(C49:C68)</f>
        <v>5524</v>
      </c>
      <c r="D69" s="6">
        <f>C69/C71</f>
        <v>0.5370406377600622</v>
      </c>
      <c r="E69" s="26">
        <f>SUM(E49:E68)</f>
        <v>5488</v>
      </c>
      <c r="F69" s="6">
        <f>E69/E71</f>
        <v>0.4375</v>
      </c>
      <c r="G69" s="17">
        <f>C69/E69-1</f>
        <v>0.006559766763848396</v>
      </c>
      <c r="H69" s="17"/>
      <c r="I69" s="26">
        <f>SUM(I49:I68)</f>
        <v>4349</v>
      </c>
      <c r="J69" s="18">
        <f>C69/I69-1</f>
        <v>0.27017705219590704</v>
      </c>
      <c r="K69" s="19"/>
      <c r="N69" s="160" t="s">
        <v>49</v>
      </c>
      <c r="O69" s="161"/>
      <c r="P69" s="3">
        <f>SUM(P49:P68)</f>
        <v>47469</v>
      </c>
      <c r="Q69" s="6">
        <f>P69/P71</f>
        <v>0.49712005697050937</v>
      </c>
      <c r="R69" s="3">
        <f>SUM(R49:R68)</f>
        <v>56089</v>
      </c>
      <c r="S69" s="6">
        <f>R69/R71</f>
        <v>0.4140723624471234</v>
      </c>
      <c r="T69" s="17">
        <f>P69/R69-1</f>
        <v>-0.15368432312931235</v>
      </c>
      <c r="U69" s="106"/>
    </row>
    <row r="70" spans="1:21" ht="15">
      <c r="A70" s="160" t="s">
        <v>12</v>
      </c>
      <c r="B70" s="161"/>
      <c r="C70" s="26">
        <f>C71-SUM(C49:C68)</f>
        <v>4762</v>
      </c>
      <c r="D70" s="6">
        <f>C70/C71</f>
        <v>0.4629593622399378</v>
      </c>
      <c r="E70" s="26">
        <f>E71-SUM(E49:E68)</f>
        <v>7056</v>
      </c>
      <c r="F70" s="6">
        <f>E70/E71</f>
        <v>0.5625</v>
      </c>
      <c r="G70" s="17">
        <f>C70/E70-1</f>
        <v>-0.3251133786848073</v>
      </c>
      <c r="H70" s="17"/>
      <c r="I70" s="26">
        <f>I71-SUM(I49:I68)</f>
        <v>4572</v>
      </c>
      <c r="J70" s="18">
        <f>C70/I70-1</f>
        <v>0.041557305336832995</v>
      </c>
      <c r="K70" s="19"/>
      <c r="N70" s="160" t="s">
        <v>12</v>
      </c>
      <c r="O70" s="161"/>
      <c r="P70" s="3">
        <f>P71-SUM(P49:P68)</f>
        <v>48019</v>
      </c>
      <c r="Q70" s="6">
        <f>P70/P71</f>
        <v>0.5028799430294906</v>
      </c>
      <c r="R70" s="3">
        <f>R71-SUM(R49:R68)</f>
        <v>79368</v>
      </c>
      <c r="S70" s="6">
        <f>R70/R71</f>
        <v>0.5859276375528766</v>
      </c>
      <c r="T70" s="17">
        <f>P70/R70-1</f>
        <v>-0.39498286463058163</v>
      </c>
      <c r="U70" s="107"/>
    </row>
    <row r="71" spans="1:21" ht="15">
      <c r="A71" s="162" t="s">
        <v>37</v>
      </c>
      <c r="B71" s="163"/>
      <c r="C71" s="24">
        <v>10286</v>
      </c>
      <c r="D71" s="98">
        <v>1</v>
      </c>
      <c r="E71" s="24">
        <v>12544</v>
      </c>
      <c r="F71" s="98">
        <v>1</v>
      </c>
      <c r="G71" s="20">
        <v>-0.18000637755102045</v>
      </c>
      <c r="H71" s="20"/>
      <c r="I71" s="24">
        <v>8921</v>
      </c>
      <c r="J71" s="44">
        <v>0.15300975226992497</v>
      </c>
      <c r="K71" s="99"/>
      <c r="N71" s="162" t="s">
        <v>37</v>
      </c>
      <c r="O71" s="163"/>
      <c r="P71" s="24">
        <v>95488</v>
      </c>
      <c r="Q71" s="98">
        <v>1</v>
      </c>
      <c r="R71" s="24">
        <v>135457</v>
      </c>
      <c r="S71" s="98">
        <v>1</v>
      </c>
      <c r="T71" s="108">
        <v>-0.2950678074961057</v>
      </c>
      <c r="U71" s="99"/>
    </row>
    <row r="72" spans="1:14" ht="15">
      <c r="A72" t="s">
        <v>83</v>
      </c>
      <c r="N72" t="s">
        <v>83</v>
      </c>
    </row>
    <row r="73" spans="1:14" ht="15">
      <c r="A73" s="9" t="s">
        <v>85</v>
      </c>
      <c r="N73" s="9" t="s">
        <v>85</v>
      </c>
    </row>
  </sheetData>
  <sheetProtection/>
  <mergeCells count="82">
    <mergeCell ref="N70:O70"/>
    <mergeCell ref="N71:O71"/>
    <mergeCell ref="U45:U46"/>
    <mergeCell ref="N46:N48"/>
    <mergeCell ref="O46:O48"/>
    <mergeCell ref="T47:T48"/>
    <mergeCell ref="U47:U48"/>
    <mergeCell ref="N69:O69"/>
    <mergeCell ref="N34:O34"/>
    <mergeCell ref="N39:U40"/>
    <mergeCell ref="N41:U41"/>
    <mergeCell ref="N43:N45"/>
    <mergeCell ref="O43:O45"/>
    <mergeCell ref="P43:U43"/>
    <mergeCell ref="P44:U44"/>
    <mergeCell ref="P45:Q46"/>
    <mergeCell ref="R45:S46"/>
    <mergeCell ref="T45:T46"/>
    <mergeCell ref="N9:N11"/>
    <mergeCell ref="O9:O11"/>
    <mergeCell ref="T10:T11"/>
    <mergeCell ref="U10:U11"/>
    <mergeCell ref="N32:O32"/>
    <mergeCell ref="N33:O33"/>
    <mergeCell ref="N2:U3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</mergeCells>
  <conditionalFormatting sqref="K32">
    <cfRule type="cellIs" priority="957" dxfId="149" operator="lessThan">
      <formula>0</formula>
    </cfRule>
  </conditionalFormatting>
  <conditionalFormatting sqref="K33">
    <cfRule type="cellIs" priority="959" dxfId="149" operator="lessThan">
      <formula>0</formula>
    </cfRule>
  </conditionalFormatting>
  <conditionalFormatting sqref="G32:H32 J32">
    <cfRule type="cellIs" priority="958" dxfId="149" operator="lessThan">
      <formula>0</formula>
    </cfRule>
  </conditionalFormatting>
  <conditionalFormatting sqref="G33:H33 J33">
    <cfRule type="cellIs" priority="960" dxfId="149" operator="lessThan">
      <formula>0</formula>
    </cfRule>
  </conditionalFormatting>
  <conditionalFormatting sqref="K69">
    <cfRule type="cellIs" priority="953" dxfId="149" operator="lessThan">
      <formula>0</formula>
    </cfRule>
  </conditionalFormatting>
  <conditionalFormatting sqref="K70">
    <cfRule type="cellIs" priority="955" dxfId="149" operator="lessThan">
      <formula>0</formula>
    </cfRule>
  </conditionalFormatting>
  <conditionalFormatting sqref="G69:H69 J69">
    <cfRule type="cellIs" priority="954" dxfId="149" operator="lessThan">
      <formula>0</formula>
    </cfRule>
  </conditionalFormatting>
  <conditionalFormatting sqref="G70:H70 J70">
    <cfRule type="cellIs" priority="956" dxfId="149" operator="lessThan">
      <formula>0</formula>
    </cfRule>
  </conditionalFormatting>
  <conditionalFormatting sqref="G12:G31 J12:J31">
    <cfRule type="cellIs" priority="55" dxfId="149" operator="lessThan">
      <formula>0</formula>
    </cfRule>
  </conditionalFormatting>
  <conditionalFormatting sqref="K12:K31">
    <cfRule type="cellIs" priority="52" dxfId="149" operator="lessThan">
      <formula>0</formula>
    </cfRule>
    <cfRule type="cellIs" priority="53" dxfId="151" operator="equal">
      <formula>0</formula>
    </cfRule>
    <cfRule type="cellIs" priority="54" dxfId="152" operator="greaterThan">
      <formula>0</formula>
    </cfRule>
  </conditionalFormatting>
  <conditionalFormatting sqref="H12:H31">
    <cfRule type="cellIs" priority="49" dxfId="149" operator="lessThan">
      <formula>0</formula>
    </cfRule>
    <cfRule type="cellIs" priority="50" dxfId="151" operator="equal">
      <formula>0</formula>
    </cfRule>
    <cfRule type="cellIs" priority="51" dxfId="152" operator="greaterThan">
      <formula>0</formula>
    </cfRule>
  </conditionalFormatting>
  <conditionalFormatting sqref="G34 J34">
    <cfRule type="cellIs" priority="48" dxfId="149" operator="lessThan">
      <formula>0</formula>
    </cfRule>
  </conditionalFormatting>
  <conditionalFormatting sqref="K34">
    <cfRule type="cellIs" priority="47" dxfId="149" operator="lessThan">
      <formula>0</formula>
    </cfRule>
  </conditionalFormatting>
  <conditionalFormatting sqref="H34">
    <cfRule type="cellIs" priority="46" dxfId="149" operator="lessThan">
      <formula>0</formula>
    </cfRule>
  </conditionalFormatting>
  <conditionalFormatting sqref="G49:G68 J49:J68">
    <cfRule type="cellIs" priority="39" dxfId="149" operator="lessThan">
      <formula>0</formula>
    </cfRule>
  </conditionalFormatting>
  <conditionalFormatting sqref="K49:K68">
    <cfRule type="cellIs" priority="36" dxfId="149" operator="lessThan">
      <formula>0</formula>
    </cfRule>
    <cfRule type="cellIs" priority="37" dxfId="151" operator="equal">
      <formula>0</formula>
    </cfRule>
    <cfRule type="cellIs" priority="38" dxfId="152" operator="greaterThan">
      <formula>0</formula>
    </cfRule>
  </conditionalFormatting>
  <conditionalFormatting sqref="H49:H68">
    <cfRule type="cellIs" priority="33" dxfId="149" operator="lessThan">
      <formula>0</formula>
    </cfRule>
    <cfRule type="cellIs" priority="34" dxfId="151" operator="equal">
      <formula>0</formula>
    </cfRule>
    <cfRule type="cellIs" priority="35" dxfId="152" operator="greaterThan">
      <formula>0</formula>
    </cfRule>
  </conditionalFormatting>
  <conditionalFormatting sqref="G71 J71">
    <cfRule type="cellIs" priority="32" dxfId="149" operator="lessThan">
      <formula>0</formula>
    </cfRule>
  </conditionalFormatting>
  <conditionalFormatting sqref="K71">
    <cfRule type="cellIs" priority="31" dxfId="149" operator="lessThan">
      <formula>0</formula>
    </cfRule>
  </conditionalFormatting>
  <conditionalFormatting sqref="H71">
    <cfRule type="cellIs" priority="30" dxfId="149" operator="lessThan">
      <formula>0</formula>
    </cfRule>
  </conditionalFormatting>
  <conditionalFormatting sqref="U33">
    <cfRule type="cellIs" priority="21" dxfId="149" operator="lessThan">
      <formula>0</formula>
    </cfRule>
  </conditionalFormatting>
  <conditionalFormatting sqref="T33">
    <cfRule type="cellIs" priority="20" dxfId="149" operator="lessThan">
      <formula>0</formula>
    </cfRule>
  </conditionalFormatting>
  <conditionalFormatting sqref="T32">
    <cfRule type="cellIs" priority="19" dxfId="149" operator="lessThan">
      <formula>0</formula>
    </cfRule>
  </conditionalFormatting>
  <conditionalFormatting sqref="U32">
    <cfRule type="cellIs" priority="22" dxfId="149" operator="lessThan">
      <formula>0</formula>
    </cfRule>
    <cfRule type="cellIs" priority="23" dxfId="151" operator="equal">
      <formula>0</formula>
    </cfRule>
    <cfRule type="cellIs" priority="24" dxfId="152" operator="greaterThan">
      <formula>0</formula>
    </cfRule>
  </conditionalFormatting>
  <conditionalFormatting sqref="T69">
    <cfRule type="cellIs" priority="13" dxfId="149" operator="lessThan">
      <formula>0</formula>
    </cfRule>
  </conditionalFormatting>
  <conditionalFormatting sqref="U70">
    <cfRule type="cellIs" priority="15" dxfId="149" operator="lessThan">
      <formula>0</formula>
    </cfRule>
  </conditionalFormatting>
  <conditionalFormatting sqref="U69">
    <cfRule type="cellIs" priority="16" dxfId="149" operator="lessThan">
      <formula>0</formula>
    </cfRule>
    <cfRule type="cellIs" priority="17" dxfId="151" operator="equal">
      <formula>0</formula>
    </cfRule>
    <cfRule type="cellIs" priority="18" dxfId="152" operator="greaterThan">
      <formula>0</formula>
    </cfRule>
  </conditionalFormatting>
  <conditionalFormatting sqref="T70">
    <cfRule type="cellIs" priority="14" dxfId="149" operator="lessThan">
      <formula>0</formula>
    </cfRule>
  </conditionalFormatting>
  <conditionalFormatting sqref="U71">
    <cfRule type="cellIs" priority="12" dxfId="149" operator="lessThan">
      <formula>0</formula>
    </cfRule>
  </conditionalFormatting>
  <conditionalFormatting sqref="T12:T31">
    <cfRule type="cellIs" priority="11" dxfId="149" operator="lessThan">
      <formula>0</formula>
    </cfRule>
  </conditionalFormatting>
  <conditionalFormatting sqref="U12:U31">
    <cfRule type="cellIs" priority="8" dxfId="149" operator="lessThan">
      <formula>0</formula>
    </cfRule>
    <cfRule type="cellIs" priority="9" dxfId="151" operator="equal">
      <formula>0</formula>
    </cfRule>
    <cfRule type="cellIs" priority="10" dxfId="152" operator="greaterThan">
      <formula>0</formula>
    </cfRule>
  </conditionalFormatting>
  <conditionalFormatting sqref="T34">
    <cfRule type="cellIs" priority="7" dxfId="149" operator="lessThan">
      <formula>0</formula>
    </cfRule>
  </conditionalFormatting>
  <conditionalFormatting sqref="U34">
    <cfRule type="cellIs" priority="6" dxfId="149" operator="lessThan">
      <formula>0</formula>
    </cfRule>
  </conditionalFormatting>
  <conditionalFormatting sqref="T49:T68">
    <cfRule type="cellIs" priority="5" dxfId="149" operator="lessThan">
      <formula>0</formula>
    </cfRule>
  </conditionalFormatting>
  <conditionalFormatting sqref="U49:U68">
    <cfRule type="cellIs" priority="2" dxfId="149" operator="lessThan">
      <formula>0</formula>
    </cfRule>
    <cfRule type="cellIs" priority="3" dxfId="151" operator="equal">
      <formula>0</formula>
    </cfRule>
    <cfRule type="cellIs" priority="4" dxfId="152" operator="greaterThan">
      <formula>0</formula>
    </cfRule>
  </conditionalFormatting>
  <conditionalFormatting sqref="T71">
    <cfRule type="cellIs" priority="1" dxfId="149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3.421875" style="0" customWidth="1"/>
    <col min="16" max="16" width="9.421875" style="0" customWidth="1"/>
    <col min="17" max="22" width="11.00390625" style="0" customWidth="1"/>
  </cols>
  <sheetData>
    <row r="1" spans="2:15" ht="15">
      <c r="B1" t="s">
        <v>3</v>
      </c>
      <c r="D1" s="48"/>
      <c r="O1" s="49">
        <v>44138</v>
      </c>
    </row>
    <row r="2" spans="2:15" ht="14.25" customHeight="1">
      <c r="B2" s="131" t="s">
        <v>116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2:15" ht="14.25" customHeight="1">
      <c r="B3" s="132" t="s">
        <v>14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5" t="s">
        <v>0</v>
      </c>
      <c r="C5" s="147" t="s">
        <v>1</v>
      </c>
      <c r="D5" s="124" t="s">
        <v>126</v>
      </c>
      <c r="E5" s="125"/>
      <c r="F5" s="125"/>
      <c r="G5" s="125"/>
      <c r="H5" s="126"/>
      <c r="I5" s="125" t="s">
        <v>118</v>
      </c>
      <c r="J5" s="125"/>
      <c r="K5" s="124" t="s">
        <v>127</v>
      </c>
      <c r="L5" s="125"/>
      <c r="M5" s="125"/>
      <c r="N5" s="125"/>
      <c r="O5" s="126"/>
    </row>
    <row r="6" spans="2:15" ht="14.25" customHeight="1">
      <c r="B6" s="146"/>
      <c r="C6" s="148"/>
      <c r="D6" s="121" t="s">
        <v>128</v>
      </c>
      <c r="E6" s="122"/>
      <c r="F6" s="122"/>
      <c r="G6" s="122"/>
      <c r="H6" s="123"/>
      <c r="I6" s="122" t="s">
        <v>119</v>
      </c>
      <c r="J6" s="122"/>
      <c r="K6" s="121" t="s">
        <v>129</v>
      </c>
      <c r="L6" s="122"/>
      <c r="M6" s="122"/>
      <c r="N6" s="122"/>
      <c r="O6" s="123"/>
    </row>
    <row r="7" spans="2:15" ht="14.25" customHeight="1">
      <c r="B7" s="146"/>
      <c r="C7" s="146"/>
      <c r="D7" s="133">
        <v>2020</v>
      </c>
      <c r="E7" s="134"/>
      <c r="F7" s="137">
        <v>2019</v>
      </c>
      <c r="G7" s="137"/>
      <c r="H7" s="154" t="s">
        <v>5</v>
      </c>
      <c r="I7" s="156">
        <v>2020</v>
      </c>
      <c r="J7" s="133" t="s">
        <v>130</v>
      </c>
      <c r="K7" s="133">
        <v>2020</v>
      </c>
      <c r="L7" s="134"/>
      <c r="M7" s="137">
        <v>2019</v>
      </c>
      <c r="N7" s="134"/>
      <c r="O7" s="159" t="s">
        <v>5</v>
      </c>
    </row>
    <row r="8" spans="2:15" ht="14.25" customHeight="1">
      <c r="B8" s="139" t="s">
        <v>6</v>
      </c>
      <c r="C8" s="139" t="s">
        <v>7</v>
      </c>
      <c r="D8" s="135"/>
      <c r="E8" s="136"/>
      <c r="F8" s="138"/>
      <c r="G8" s="138"/>
      <c r="H8" s="155"/>
      <c r="I8" s="157"/>
      <c r="J8" s="158"/>
      <c r="K8" s="135"/>
      <c r="L8" s="136"/>
      <c r="M8" s="138"/>
      <c r="N8" s="136"/>
      <c r="O8" s="159"/>
    </row>
    <row r="9" spans="2:15" ht="14.25" customHeight="1">
      <c r="B9" s="139"/>
      <c r="C9" s="139"/>
      <c r="D9" s="114" t="s">
        <v>8</v>
      </c>
      <c r="E9" s="115" t="s">
        <v>2</v>
      </c>
      <c r="F9" s="113" t="s">
        <v>8</v>
      </c>
      <c r="G9" s="38" t="s">
        <v>2</v>
      </c>
      <c r="H9" s="141" t="s">
        <v>9</v>
      </c>
      <c r="I9" s="39" t="s">
        <v>8</v>
      </c>
      <c r="J9" s="152" t="s">
        <v>131</v>
      </c>
      <c r="K9" s="114" t="s">
        <v>8</v>
      </c>
      <c r="L9" s="37" t="s">
        <v>2</v>
      </c>
      <c r="M9" s="113" t="s">
        <v>8</v>
      </c>
      <c r="N9" s="37" t="s">
        <v>2</v>
      </c>
      <c r="O9" s="150" t="s">
        <v>9</v>
      </c>
    </row>
    <row r="10" spans="2:15" ht="14.25" customHeight="1">
      <c r="B10" s="140"/>
      <c r="C10" s="140"/>
      <c r="D10" s="117" t="s">
        <v>10</v>
      </c>
      <c r="E10" s="116" t="s">
        <v>11</v>
      </c>
      <c r="F10" s="36" t="s">
        <v>10</v>
      </c>
      <c r="G10" s="41" t="s">
        <v>11</v>
      </c>
      <c r="H10" s="149"/>
      <c r="I10" s="40" t="s">
        <v>10</v>
      </c>
      <c r="J10" s="153"/>
      <c r="K10" s="117" t="s">
        <v>10</v>
      </c>
      <c r="L10" s="116" t="s">
        <v>11</v>
      </c>
      <c r="M10" s="36" t="s">
        <v>10</v>
      </c>
      <c r="N10" s="116" t="s">
        <v>11</v>
      </c>
      <c r="O10" s="151"/>
    </row>
    <row r="11" spans="2:15" ht="14.25" customHeight="1">
      <c r="B11" s="50">
        <v>1</v>
      </c>
      <c r="C11" s="51" t="s">
        <v>25</v>
      </c>
      <c r="D11" s="52">
        <v>910</v>
      </c>
      <c r="E11" s="53">
        <v>0.16727941176470587</v>
      </c>
      <c r="F11" s="52">
        <v>740</v>
      </c>
      <c r="G11" s="54">
        <v>0.12699502316801098</v>
      </c>
      <c r="H11" s="55">
        <v>0.22972972972972983</v>
      </c>
      <c r="I11" s="56">
        <v>789</v>
      </c>
      <c r="J11" s="57">
        <v>0.15335868187579216</v>
      </c>
      <c r="K11" s="52">
        <v>6546</v>
      </c>
      <c r="L11" s="53">
        <v>0.14292576419213973</v>
      </c>
      <c r="M11" s="52">
        <v>7979</v>
      </c>
      <c r="N11" s="54">
        <v>0.14024079444590912</v>
      </c>
      <c r="O11" s="55">
        <v>-0.17959644065672387</v>
      </c>
    </row>
    <row r="12" spans="2:15" ht="14.25" customHeight="1">
      <c r="B12" s="58">
        <v>2</v>
      </c>
      <c r="C12" s="59" t="s">
        <v>27</v>
      </c>
      <c r="D12" s="60">
        <v>824</v>
      </c>
      <c r="E12" s="61">
        <v>0.1514705882352941</v>
      </c>
      <c r="F12" s="60">
        <v>1051</v>
      </c>
      <c r="G12" s="62">
        <v>0.1803672558778102</v>
      </c>
      <c r="H12" s="63">
        <v>-0.21598477640342528</v>
      </c>
      <c r="I12" s="64">
        <v>845</v>
      </c>
      <c r="J12" s="65">
        <v>-0.02485207100591713</v>
      </c>
      <c r="K12" s="60">
        <v>6328</v>
      </c>
      <c r="L12" s="61">
        <v>0.13816593886462883</v>
      </c>
      <c r="M12" s="60">
        <v>8993</v>
      </c>
      <c r="N12" s="62">
        <v>0.15806309869057034</v>
      </c>
      <c r="O12" s="63">
        <v>-0.2963415990214612</v>
      </c>
    </row>
    <row r="13" spans="2:15" ht="14.25" customHeight="1">
      <c r="B13" s="58">
        <v>3</v>
      </c>
      <c r="C13" s="59" t="s">
        <v>22</v>
      </c>
      <c r="D13" s="60">
        <v>734</v>
      </c>
      <c r="E13" s="61">
        <v>0.1349264705882353</v>
      </c>
      <c r="F13" s="60">
        <v>632</v>
      </c>
      <c r="G13" s="62">
        <v>0.1084606143813283</v>
      </c>
      <c r="H13" s="63">
        <v>0.1613924050632911</v>
      </c>
      <c r="I13" s="64">
        <v>697</v>
      </c>
      <c r="J13" s="65">
        <v>0.05308464849354366</v>
      </c>
      <c r="K13" s="60">
        <v>6195</v>
      </c>
      <c r="L13" s="61">
        <v>0.13526200873362446</v>
      </c>
      <c r="M13" s="60">
        <v>7042</v>
      </c>
      <c r="N13" s="62">
        <v>0.12377186044467879</v>
      </c>
      <c r="O13" s="63">
        <v>-0.12027833001988075</v>
      </c>
    </row>
    <row r="14" spans="2:15" ht="14.25" customHeight="1">
      <c r="B14" s="58">
        <v>4</v>
      </c>
      <c r="C14" s="59" t="s">
        <v>33</v>
      </c>
      <c r="D14" s="60">
        <v>731</v>
      </c>
      <c r="E14" s="61">
        <v>0.134375</v>
      </c>
      <c r="F14" s="60">
        <v>681</v>
      </c>
      <c r="G14" s="62">
        <v>0.1168697442938047</v>
      </c>
      <c r="H14" s="63">
        <v>0.07342143906020548</v>
      </c>
      <c r="I14" s="64">
        <v>725</v>
      </c>
      <c r="J14" s="65">
        <v>0.008275862068965578</v>
      </c>
      <c r="K14" s="60">
        <v>5478</v>
      </c>
      <c r="L14" s="61">
        <v>0.11960698689956333</v>
      </c>
      <c r="M14" s="60">
        <v>5380</v>
      </c>
      <c r="N14" s="62">
        <v>0.09456015467088497</v>
      </c>
      <c r="O14" s="63">
        <v>0.018215613382899676</v>
      </c>
    </row>
    <row r="15" spans="2:15" ht="14.25" customHeight="1">
      <c r="B15" s="66">
        <v>5</v>
      </c>
      <c r="C15" s="67" t="s">
        <v>19</v>
      </c>
      <c r="D15" s="68">
        <v>462</v>
      </c>
      <c r="E15" s="69">
        <v>0.0849264705882353</v>
      </c>
      <c r="F15" s="68">
        <v>459</v>
      </c>
      <c r="G15" s="70">
        <v>0.07877123734340141</v>
      </c>
      <c r="H15" s="71">
        <v>0.006535947712418277</v>
      </c>
      <c r="I15" s="72">
        <v>531</v>
      </c>
      <c r="J15" s="73">
        <v>-0.12994350282485878</v>
      </c>
      <c r="K15" s="68">
        <v>4360</v>
      </c>
      <c r="L15" s="69">
        <v>0.09519650655021834</v>
      </c>
      <c r="M15" s="68">
        <v>5992</v>
      </c>
      <c r="N15" s="70">
        <v>0.10531681167062132</v>
      </c>
      <c r="O15" s="71">
        <v>-0.2723631508678238</v>
      </c>
    </row>
    <row r="16" spans="2:15" ht="14.25" customHeight="1">
      <c r="B16" s="50">
        <v>6</v>
      </c>
      <c r="C16" s="51" t="s">
        <v>28</v>
      </c>
      <c r="D16" s="52">
        <v>336</v>
      </c>
      <c r="E16" s="53">
        <v>0.061764705882352944</v>
      </c>
      <c r="F16" s="52">
        <v>509</v>
      </c>
      <c r="G16" s="54">
        <v>0.0873519821520508</v>
      </c>
      <c r="H16" s="55">
        <v>-0.3398821218074656</v>
      </c>
      <c r="I16" s="56">
        <v>241</v>
      </c>
      <c r="J16" s="57">
        <v>0.39419087136929454</v>
      </c>
      <c r="K16" s="52">
        <v>3317</v>
      </c>
      <c r="L16" s="53">
        <v>0.0724235807860262</v>
      </c>
      <c r="M16" s="52">
        <v>4858</v>
      </c>
      <c r="N16" s="54">
        <v>0.08538535899463925</v>
      </c>
      <c r="O16" s="55">
        <v>-0.3172087278715521</v>
      </c>
    </row>
    <row r="17" spans="2:15" ht="14.25" customHeight="1">
      <c r="B17" s="58">
        <v>7</v>
      </c>
      <c r="C17" s="59" t="s">
        <v>58</v>
      </c>
      <c r="D17" s="60">
        <v>369</v>
      </c>
      <c r="E17" s="61">
        <v>0.06783088235294117</v>
      </c>
      <c r="F17" s="60">
        <v>576</v>
      </c>
      <c r="G17" s="62">
        <v>0.09885018019564099</v>
      </c>
      <c r="H17" s="63">
        <v>-0.359375</v>
      </c>
      <c r="I17" s="64">
        <v>201</v>
      </c>
      <c r="J17" s="65">
        <v>0.835820895522388</v>
      </c>
      <c r="K17" s="60">
        <v>3072</v>
      </c>
      <c r="L17" s="61">
        <v>0.06707423580786026</v>
      </c>
      <c r="M17" s="60">
        <v>4203</v>
      </c>
      <c r="N17" s="62">
        <v>0.07387292380701292</v>
      </c>
      <c r="O17" s="63">
        <v>-0.2690935046395432</v>
      </c>
    </row>
    <row r="18" spans="2:15" ht="14.25" customHeight="1">
      <c r="B18" s="58">
        <v>8</v>
      </c>
      <c r="C18" s="59" t="s">
        <v>29</v>
      </c>
      <c r="D18" s="60">
        <v>230</v>
      </c>
      <c r="E18" s="61">
        <v>0.042279411764705885</v>
      </c>
      <c r="F18" s="60">
        <v>387</v>
      </c>
      <c r="G18" s="62">
        <v>0.06641496481894628</v>
      </c>
      <c r="H18" s="63">
        <v>-0.40568475452196384</v>
      </c>
      <c r="I18" s="64">
        <v>159</v>
      </c>
      <c r="J18" s="65">
        <v>0.44654088050314455</v>
      </c>
      <c r="K18" s="60">
        <v>2280</v>
      </c>
      <c r="L18" s="61">
        <v>0.04978165938864629</v>
      </c>
      <c r="M18" s="60">
        <v>3278</v>
      </c>
      <c r="N18" s="62">
        <v>0.05761490464891467</v>
      </c>
      <c r="O18" s="63">
        <v>-0.3044539353264185</v>
      </c>
    </row>
    <row r="19" spans="2:15" ht="14.25" customHeight="1">
      <c r="B19" s="58">
        <v>9</v>
      </c>
      <c r="C19" s="59" t="s">
        <v>20</v>
      </c>
      <c r="D19" s="60">
        <v>242</v>
      </c>
      <c r="E19" s="61">
        <v>0.04448529411764706</v>
      </c>
      <c r="F19" s="60">
        <v>162</v>
      </c>
      <c r="G19" s="62">
        <v>0.027801613180024026</v>
      </c>
      <c r="H19" s="63">
        <v>0.49382716049382713</v>
      </c>
      <c r="I19" s="64">
        <v>290</v>
      </c>
      <c r="J19" s="65">
        <v>-0.16551724137931034</v>
      </c>
      <c r="K19" s="60">
        <v>2216</v>
      </c>
      <c r="L19" s="61">
        <v>0.04838427947598253</v>
      </c>
      <c r="M19" s="60">
        <v>1459</v>
      </c>
      <c r="N19" s="62">
        <v>0.02564372967747605</v>
      </c>
      <c r="O19" s="63">
        <v>0.518848526387937</v>
      </c>
    </row>
    <row r="20" spans="2:15" ht="14.25" customHeight="1">
      <c r="B20" s="66">
        <v>10</v>
      </c>
      <c r="C20" s="67" t="s">
        <v>21</v>
      </c>
      <c r="D20" s="68">
        <v>153</v>
      </c>
      <c r="E20" s="69">
        <v>0.028125</v>
      </c>
      <c r="F20" s="68">
        <v>330</v>
      </c>
      <c r="G20" s="70">
        <v>0.05663291573708598</v>
      </c>
      <c r="H20" s="71">
        <v>-0.5363636363636364</v>
      </c>
      <c r="I20" s="72">
        <v>244</v>
      </c>
      <c r="J20" s="73">
        <v>-0.3729508196721312</v>
      </c>
      <c r="K20" s="68">
        <v>2205</v>
      </c>
      <c r="L20" s="69">
        <v>0.04814410480349345</v>
      </c>
      <c r="M20" s="68">
        <v>3166</v>
      </c>
      <c r="N20" s="70">
        <v>0.055646366113015204</v>
      </c>
      <c r="O20" s="71">
        <v>-0.3035375868603917</v>
      </c>
    </row>
    <row r="21" spans="2:15" ht="14.25" customHeight="1">
      <c r="B21" s="50">
        <v>11</v>
      </c>
      <c r="C21" s="51" t="s">
        <v>30</v>
      </c>
      <c r="D21" s="52">
        <v>249</v>
      </c>
      <c r="E21" s="53">
        <v>0.04577205882352941</v>
      </c>
      <c r="F21" s="52">
        <v>106</v>
      </c>
      <c r="G21" s="54">
        <v>0.01819117899433671</v>
      </c>
      <c r="H21" s="55">
        <v>1.349056603773585</v>
      </c>
      <c r="I21" s="56">
        <v>174</v>
      </c>
      <c r="J21" s="57">
        <v>0.4310344827586208</v>
      </c>
      <c r="K21" s="52">
        <v>1342</v>
      </c>
      <c r="L21" s="53">
        <v>0.029301310043668122</v>
      </c>
      <c r="M21" s="52">
        <v>1933</v>
      </c>
      <c r="N21" s="54">
        <v>0.033974865981193425</v>
      </c>
      <c r="O21" s="55">
        <v>-0.30574236937403</v>
      </c>
    </row>
    <row r="22" spans="2:15" ht="14.25" customHeight="1">
      <c r="B22" s="58">
        <v>12</v>
      </c>
      <c r="C22" s="59" t="s">
        <v>75</v>
      </c>
      <c r="D22" s="60">
        <v>60</v>
      </c>
      <c r="E22" s="61">
        <v>0.011029411764705883</v>
      </c>
      <c r="F22" s="60">
        <v>44</v>
      </c>
      <c r="G22" s="62">
        <v>0.007551055431611464</v>
      </c>
      <c r="H22" s="63">
        <v>0.36363636363636354</v>
      </c>
      <c r="I22" s="64">
        <v>63</v>
      </c>
      <c r="J22" s="65">
        <v>-0.04761904761904767</v>
      </c>
      <c r="K22" s="60">
        <v>649</v>
      </c>
      <c r="L22" s="61">
        <v>0.014170305676855895</v>
      </c>
      <c r="M22" s="60">
        <v>644</v>
      </c>
      <c r="N22" s="62">
        <v>0.011319096581421918</v>
      </c>
      <c r="O22" s="63">
        <v>0.007763975155279601</v>
      </c>
    </row>
    <row r="23" spans="2:15" ht="14.25" customHeight="1">
      <c r="B23" s="58">
        <v>13</v>
      </c>
      <c r="C23" s="59" t="s">
        <v>18</v>
      </c>
      <c r="D23" s="60">
        <v>31</v>
      </c>
      <c r="E23" s="61">
        <v>0.005698529411764706</v>
      </c>
      <c r="F23" s="60">
        <v>23</v>
      </c>
      <c r="G23" s="62">
        <v>0.00394714261197872</v>
      </c>
      <c r="H23" s="63">
        <v>0.34782608695652173</v>
      </c>
      <c r="I23" s="64">
        <v>40</v>
      </c>
      <c r="J23" s="65">
        <v>-0.22499999999999998</v>
      </c>
      <c r="K23" s="60">
        <v>312</v>
      </c>
      <c r="L23" s="61">
        <v>0.006812227074235808</v>
      </c>
      <c r="M23" s="60">
        <v>389</v>
      </c>
      <c r="N23" s="62">
        <v>0.006837156164865102</v>
      </c>
      <c r="O23" s="63">
        <v>-0.19794344473007708</v>
      </c>
    </row>
    <row r="24" spans="2:15" ht="14.25" customHeight="1">
      <c r="B24" s="58">
        <v>14</v>
      </c>
      <c r="C24" s="59" t="s">
        <v>36</v>
      </c>
      <c r="D24" s="60">
        <v>12</v>
      </c>
      <c r="E24" s="61">
        <v>0.0022058823529411764</v>
      </c>
      <c r="F24" s="60">
        <v>19</v>
      </c>
      <c r="G24" s="62">
        <v>0.0032606830272867687</v>
      </c>
      <c r="H24" s="63">
        <v>-0.368421052631579</v>
      </c>
      <c r="I24" s="64">
        <v>9</v>
      </c>
      <c r="J24" s="65">
        <v>0.33333333333333326</v>
      </c>
      <c r="K24" s="60">
        <v>264</v>
      </c>
      <c r="L24" s="61">
        <v>0.005764192139737992</v>
      </c>
      <c r="M24" s="60">
        <v>201</v>
      </c>
      <c r="N24" s="62">
        <v>0.0035328236224624306</v>
      </c>
      <c r="O24" s="63">
        <v>0.31343283582089554</v>
      </c>
    </row>
    <row r="25" spans="2:15" ht="15">
      <c r="B25" s="66">
        <v>15</v>
      </c>
      <c r="C25" s="67" t="s">
        <v>26</v>
      </c>
      <c r="D25" s="68">
        <v>27</v>
      </c>
      <c r="E25" s="69">
        <v>0.004963235294117647</v>
      </c>
      <c r="F25" s="68">
        <v>21</v>
      </c>
      <c r="G25" s="70">
        <v>0.003603912819632744</v>
      </c>
      <c r="H25" s="71">
        <v>0.2857142857142858</v>
      </c>
      <c r="I25" s="72">
        <v>24</v>
      </c>
      <c r="J25" s="73">
        <v>0.125</v>
      </c>
      <c r="K25" s="68">
        <v>249</v>
      </c>
      <c r="L25" s="69">
        <v>0.005436681222707423</v>
      </c>
      <c r="M25" s="68">
        <v>245</v>
      </c>
      <c r="N25" s="70">
        <v>0.004306178047280077</v>
      </c>
      <c r="O25" s="71">
        <v>0.01632653061224487</v>
      </c>
    </row>
    <row r="26" spans="2:15" ht="15">
      <c r="B26" s="160" t="s">
        <v>55</v>
      </c>
      <c r="C26" s="161"/>
      <c r="D26" s="26">
        <f>SUM(D11:D25)</f>
        <v>5370</v>
      </c>
      <c r="E26" s="4">
        <f>D26/D28</f>
        <v>0.9871323529411765</v>
      </c>
      <c r="F26" s="26">
        <f>SUM(F11:F25)</f>
        <v>5740</v>
      </c>
      <c r="G26" s="4">
        <f>F26/F28</f>
        <v>0.98506950403295</v>
      </c>
      <c r="H26" s="7">
        <f>D26/F26-1</f>
        <v>-0.06445993031358888</v>
      </c>
      <c r="I26" s="26">
        <f>SUM(I11:I25)</f>
        <v>5032</v>
      </c>
      <c r="J26" s="4">
        <f>D26/I26-1</f>
        <v>0.0671701112877583</v>
      </c>
      <c r="K26" s="26">
        <f>SUM(K11:K25)</f>
        <v>44813</v>
      </c>
      <c r="L26" s="4">
        <f>K26/K28</f>
        <v>0.9784497816593887</v>
      </c>
      <c r="M26" s="26">
        <f>SUM(M11:M25)</f>
        <v>55762</v>
      </c>
      <c r="N26" s="4">
        <f>M26/M28</f>
        <v>0.9800861235609456</v>
      </c>
      <c r="O26" s="7">
        <f>K26/M26-1</f>
        <v>-0.19635235465012013</v>
      </c>
    </row>
    <row r="27" spans="2:15" ht="15">
      <c r="B27" s="160" t="s">
        <v>12</v>
      </c>
      <c r="C27" s="161"/>
      <c r="D27" s="3">
        <f>D28-SUM(D11:D25)</f>
        <v>70</v>
      </c>
      <c r="E27" s="4">
        <f>D27/D28</f>
        <v>0.012867647058823529</v>
      </c>
      <c r="F27" s="3">
        <f>F28-SUM(F11:F25)</f>
        <v>87</v>
      </c>
      <c r="G27" s="6">
        <f>F27/F28</f>
        <v>0.01493049596704994</v>
      </c>
      <c r="H27" s="7">
        <f>D27/F27-1</f>
        <v>-0.1954022988505747</v>
      </c>
      <c r="I27" s="3">
        <f>I28-SUM(I11:I25)</f>
        <v>43</v>
      </c>
      <c r="J27" s="8">
        <f>D27/I27-1</f>
        <v>0.627906976744186</v>
      </c>
      <c r="K27" s="3">
        <f>K28-SUM(K11:K25)</f>
        <v>987</v>
      </c>
      <c r="L27" s="4">
        <f>K27/K28</f>
        <v>0.021550218340611355</v>
      </c>
      <c r="M27" s="3">
        <f>M28-SUM(M11:M25)</f>
        <v>1133</v>
      </c>
      <c r="N27" s="4">
        <f>M27/M28</f>
        <v>0.019913876439054397</v>
      </c>
      <c r="O27" s="7">
        <f>K27/M27-1</f>
        <v>-0.12886142983230364</v>
      </c>
    </row>
    <row r="28" spans="2:15" ht="15">
      <c r="B28" s="162" t="s">
        <v>13</v>
      </c>
      <c r="C28" s="163"/>
      <c r="D28" s="45">
        <v>5440</v>
      </c>
      <c r="E28" s="74">
        <v>1</v>
      </c>
      <c r="F28" s="45">
        <v>5827</v>
      </c>
      <c r="G28" s="75">
        <v>1.0000000000000004</v>
      </c>
      <c r="H28" s="42">
        <v>-0.06641496481894626</v>
      </c>
      <c r="I28" s="46">
        <v>5075</v>
      </c>
      <c r="J28" s="43">
        <v>0.07192118226600974</v>
      </c>
      <c r="K28" s="45">
        <v>45800</v>
      </c>
      <c r="L28" s="74">
        <v>1</v>
      </c>
      <c r="M28" s="45">
        <v>56895</v>
      </c>
      <c r="N28" s="75">
        <v>0.9999999999999998</v>
      </c>
      <c r="O28" s="42">
        <v>-0.1950083487125407</v>
      </c>
    </row>
    <row r="29" spans="2:3" ht="15">
      <c r="B29" t="s">
        <v>83</v>
      </c>
      <c r="C29" s="21"/>
    </row>
    <row r="30" ht="15">
      <c r="B30" s="9" t="s">
        <v>85</v>
      </c>
    </row>
    <row r="31" ht="15">
      <c r="B31" s="22"/>
    </row>
    <row r="32" spans="2:21" ht="15">
      <c r="B32" s="143" t="s">
        <v>132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21"/>
      <c r="N32" s="143" t="s">
        <v>109</v>
      </c>
      <c r="O32" s="143"/>
      <c r="P32" s="143"/>
      <c r="Q32" s="143"/>
      <c r="R32" s="143"/>
      <c r="S32" s="143"/>
      <c r="T32" s="143"/>
      <c r="U32" s="143"/>
    </row>
    <row r="33" spans="2:21" ht="15">
      <c r="B33" s="144" t="s">
        <v>133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21"/>
      <c r="N33" s="144" t="s">
        <v>110</v>
      </c>
      <c r="O33" s="144"/>
      <c r="P33" s="144"/>
      <c r="Q33" s="144"/>
      <c r="R33" s="144"/>
      <c r="S33" s="144"/>
      <c r="T33" s="144"/>
      <c r="U33" s="144"/>
    </row>
    <row r="34" spans="2:21" ht="25.5" customHeight="1">
      <c r="B34" s="15"/>
      <c r="C34" s="15"/>
      <c r="D34" s="15"/>
      <c r="E34" s="15"/>
      <c r="F34" s="15"/>
      <c r="G34" s="15"/>
      <c r="H34" s="15"/>
      <c r="I34" s="15"/>
      <c r="J34" s="15"/>
      <c r="K34" s="76"/>
      <c r="L34" s="77" t="s">
        <v>4</v>
      </c>
      <c r="N34" s="15"/>
      <c r="O34" s="15"/>
      <c r="P34" s="15"/>
      <c r="Q34" s="15"/>
      <c r="R34" s="15"/>
      <c r="S34" s="15"/>
      <c r="T34" s="76"/>
      <c r="U34" s="77" t="s">
        <v>4</v>
      </c>
    </row>
    <row r="35" spans="2:21" ht="15">
      <c r="B35" s="147" t="s">
        <v>0</v>
      </c>
      <c r="C35" s="147" t="s">
        <v>48</v>
      </c>
      <c r="D35" s="124" t="s">
        <v>126</v>
      </c>
      <c r="E35" s="125"/>
      <c r="F35" s="125"/>
      <c r="G35" s="125"/>
      <c r="H35" s="125"/>
      <c r="I35" s="126"/>
      <c r="J35" s="124" t="s">
        <v>118</v>
      </c>
      <c r="K35" s="125"/>
      <c r="L35" s="126"/>
      <c r="N35" s="145" t="s">
        <v>0</v>
      </c>
      <c r="O35" s="145" t="s">
        <v>48</v>
      </c>
      <c r="P35" s="124" t="s">
        <v>127</v>
      </c>
      <c r="Q35" s="125"/>
      <c r="R35" s="125"/>
      <c r="S35" s="125"/>
      <c r="T35" s="125"/>
      <c r="U35" s="126"/>
    </row>
    <row r="36" spans="2:21" ht="15" customHeight="1">
      <c r="B36" s="148"/>
      <c r="C36" s="148"/>
      <c r="D36" s="121" t="s">
        <v>128</v>
      </c>
      <c r="E36" s="122"/>
      <c r="F36" s="122"/>
      <c r="G36" s="122"/>
      <c r="H36" s="122"/>
      <c r="I36" s="123"/>
      <c r="J36" s="121" t="s">
        <v>119</v>
      </c>
      <c r="K36" s="122"/>
      <c r="L36" s="123"/>
      <c r="N36" s="146"/>
      <c r="O36" s="146"/>
      <c r="P36" s="121" t="s">
        <v>129</v>
      </c>
      <c r="Q36" s="122"/>
      <c r="R36" s="122"/>
      <c r="S36" s="122"/>
      <c r="T36" s="122"/>
      <c r="U36" s="123"/>
    </row>
    <row r="37" spans="2:21" ht="15" customHeight="1">
      <c r="B37" s="148"/>
      <c r="C37" s="148"/>
      <c r="D37" s="133">
        <v>2020</v>
      </c>
      <c r="E37" s="134"/>
      <c r="F37" s="137">
        <v>2019</v>
      </c>
      <c r="G37" s="134"/>
      <c r="H37" s="154" t="s">
        <v>5</v>
      </c>
      <c r="I37" s="127" t="s">
        <v>56</v>
      </c>
      <c r="J37" s="164">
        <v>2020</v>
      </c>
      <c r="K37" s="128" t="s">
        <v>130</v>
      </c>
      <c r="L37" s="127" t="s">
        <v>134</v>
      </c>
      <c r="N37" s="146"/>
      <c r="O37" s="146"/>
      <c r="P37" s="133">
        <v>2020</v>
      </c>
      <c r="Q37" s="134"/>
      <c r="R37" s="133">
        <v>2019</v>
      </c>
      <c r="S37" s="134"/>
      <c r="T37" s="154" t="s">
        <v>5</v>
      </c>
      <c r="U37" s="167" t="s">
        <v>96</v>
      </c>
    </row>
    <row r="38" spans="2:21" ht="15">
      <c r="B38" s="177" t="s">
        <v>6</v>
      </c>
      <c r="C38" s="177" t="s">
        <v>48</v>
      </c>
      <c r="D38" s="135"/>
      <c r="E38" s="136"/>
      <c r="F38" s="138"/>
      <c r="G38" s="136"/>
      <c r="H38" s="155"/>
      <c r="I38" s="128"/>
      <c r="J38" s="164"/>
      <c r="K38" s="128"/>
      <c r="L38" s="128"/>
      <c r="N38" s="139" t="s">
        <v>6</v>
      </c>
      <c r="O38" s="139" t="s">
        <v>48</v>
      </c>
      <c r="P38" s="135"/>
      <c r="Q38" s="136"/>
      <c r="R38" s="135"/>
      <c r="S38" s="136"/>
      <c r="T38" s="155"/>
      <c r="U38" s="168"/>
    </row>
    <row r="39" spans="2:21" ht="15" customHeight="1">
      <c r="B39" s="177"/>
      <c r="C39" s="177"/>
      <c r="D39" s="114" t="s">
        <v>8</v>
      </c>
      <c r="E39" s="78" t="s">
        <v>2</v>
      </c>
      <c r="F39" s="114" t="s">
        <v>8</v>
      </c>
      <c r="G39" s="78" t="s">
        <v>2</v>
      </c>
      <c r="H39" s="141" t="s">
        <v>9</v>
      </c>
      <c r="I39" s="141" t="s">
        <v>57</v>
      </c>
      <c r="J39" s="79" t="s">
        <v>8</v>
      </c>
      <c r="K39" s="129" t="s">
        <v>131</v>
      </c>
      <c r="L39" s="129" t="s">
        <v>135</v>
      </c>
      <c r="N39" s="139"/>
      <c r="O39" s="139"/>
      <c r="P39" s="114" t="s">
        <v>8</v>
      </c>
      <c r="Q39" s="78" t="s">
        <v>2</v>
      </c>
      <c r="R39" s="114" t="s">
        <v>8</v>
      </c>
      <c r="S39" s="78" t="s">
        <v>2</v>
      </c>
      <c r="T39" s="141" t="s">
        <v>9</v>
      </c>
      <c r="U39" s="165" t="s">
        <v>97</v>
      </c>
    </row>
    <row r="40" spans="2:21" ht="14.25" customHeight="1">
      <c r="B40" s="178"/>
      <c r="C40" s="178"/>
      <c r="D40" s="117" t="s">
        <v>10</v>
      </c>
      <c r="E40" s="41" t="s">
        <v>11</v>
      </c>
      <c r="F40" s="117" t="s">
        <v>10</v>
      </c>
      <c r="G40" s="41" t="s">
        <v>11</v>
      </c>
      <c r="H40" s="142"/>
      <c r="I40" s="142"/>
      <c r="J40" s="117" t="s">
        <v>10</v>
      </c>
      <c r="K40" s="130"/>
      <c r="L40" s="130"/>
      <c r="N40" s="140"/>
      <c r="O40" s="140"/>
      <c r="P40" s="117" t="s">
        <v>10</v>
      </c>
      <c r="Q40" s="41" t="s">
        <v>11</v>
      </c>
      <c r="R40" s="117" t="s">
        <v>10</v>
      </c>
      <c r="S40" s="41" t="s">
        <v>11</v>
      </c>
      <c r="T40" s="149"/>
      <c r="U40" s="166"/>
    </row>
    <row r="41" spans="2:21" ht="15">
      <c r="B41" s="50">
        <v>1</v>
      </c>
      <c r="C41" s="80" t="s">
        <v>77</v>
      </c>
      <c r="D41" s="52">
        <v>791</v>
      </c>
      <c r="E41" s="57">
        <v>0.1454044117647059</v>
      </c>
      <c r="F41" s="52">
        <v>597</v>
      </c>
      <c r="G41" s="57">
        <v>0.10245409301527372</v>
      </c>
      <c r="H41" s="81">
        <v>0.32495812395309875</v>
      </c>
      <c r="I41" s="82">
        <v>0</v>
      </c>
      <c r="J41" s="52">
        <v>659</v>
      </c>
      <c r="K41" s="83">
        <v>0.20030349013657056</v>
      </c>
      <c r="L41" s="84">
        <v>1</v>
      </c>
      <c r="N41" s="50">
        <v>1</v>
      </c>
      <c r="O41" s="80" t="s">
        <v>77</v>
      </c>
      <c r="P41" s="52">
        <v>5450</v>
      </c>
      <c r="Q41" s="57">
        <v>0.11899563318777293</v>
      </c>
      <c r="R41" s="52">
        <v>6346</v>
      </c>
      <c r="S41" s="57">
        <v>0.11153879954301783</v>
      </c>
      <c r="T41" s="55">
        <v>-0.14119130160731175</v>
      </c>
      <c r="U41" s="84">
        <v>0</v>
      </c>
    </row>
    <row r="42" spans="2:21" ht="15">
      <c r="B42" s="85">
        <v>2</v>
      </c>
      <c r="C42" s="86" t="s">
        <v>88</v>
      </c>
      <c r="D42" s="60">
        <v>621</v>
      </c>
      <c r="E42" s="65">
        <v>0.11415441176470588</v>
      </c>
      <c r="F42" s="60">
        <v>548</v>
      </c>
      <c r="G42" s="65">
        <v>0.09404496310279732</v>
      </c>
      <c r="H42" s="87">
        <v>0.1332116788321167</v>
      </c>
      <c r="I42" s="88">
        <v>1</v>
      </c>
      <c r="J42" s="60">
        <v>602</v>
      </c>
      <c r="K42" s="89">
        <v>0.03156146179401986</v>
      </c>
      <c r="L42" s="90">
        <v>1</v>
      </c>
      <c r="N42" s="85">
        <v>2</v>
      </c>
      <c r="O42" s="86" t="s">
        <v>78</v>
      </c>
      <c r="P42" s="60">
        <v>4902</v>
      </c>
      <c r="Q42" s="65">
        <v>0.10703056768558952</v>
      </c>
      <c r="R42" s="60">
        <v>4598</v>
      </c>
      <c r="S42" s="65">
        <v>0.08081553739344406</v>
      </c>
      <c r="T42" s="63">
        <v>0.06611570247933884</v>
      </c>
      <c r="U42" s="90">
        <v>0</v>
      </c>
    </row>
    <row r="43" spans="2:21" ht="15">
      <c r="B43" s="85">
        <v>3</v>
      </c>
      <c r="C43" s="86" t="s">
        <v>78</v>
      </c>
      <c r="D43" s="60">
        <v>607</v>
      </c>
      <c r="E43" s="65">
        <v>0.11158088235294118</v>
      </c>
      <c r="F43" s="60">
        <v>465</v>
      </c>
      <c r="G43" s="65">
        <v>0.07980092672043933</v>
      </c>
      <c r="H43" s="87">
        <v>0.30537634408602155</v>
      </c>
      <c r="I43" s="88">
        <v>1</v>
      </c>
      <c r="J43" s="60">
        <v>661</v>
      </c>
      <c r="K43" s="89">
        <v>-0.08169440242057491</v>
      </c>
      <c r="L43" s="90">
        <v>-2</v>
      </c>
      <c r="N43" s="85">
        <v>3</v>
      </c>
      <c r="O43" s="86" t="s">
        <v>88</v>
      </c>
      <c r="P43" s="60">
        <v>4443</v>
      </c>
      <c r="Q43" s="65">
        <v>0.09700873362445415</v>
      </c>
      <c r="R43" s="60">
        <v>4244</v>
      </c>
      <c r="S43" s="65">
        <v>0.07459354952104755</v>
      </c>
      <c r="T43" s="63">
        <v>0.046889726672949994</v>
      </c>
      <c r="U43" s="90">
        <v>0</v>
      </c>
    </row>
    <row r="44" spans="2:21" ht="15">
      <c r="B44" s="85">
        <v>4</v>
      </c>
      <c r="C44" s="86" t="s">
        <v>79</v>
      </c>
      <c r="D44" s="60">
        <v>369</v>
      </c>
      <c r="E44" s="65">
        <v>0.06783088235294117</v>
      </c>
      <c r="F44" s="60">
        <v>575</v>
      </c>
      <c r="G44" s="65">
        <v>0.09867856529946799</v>
      </c>
      <c r="H44" s="87">
        <v>-0.3582608695652174</v>
      </c>
      <c r="I44" s="88">
        <v>-2</v>
      </c>
      <c r="J44" s="60">
        <v>201</v>
      </c>
      <c r="K44" s="89">
        <v>0.835820895522388</v>
      </c>
      <c r="L44" s="90">
        <v>2</v>
      </c>
      <c r="N44" s="85">
        <v>4</v>
      </c>
      <c r="O44" s="86" t="s">
        <v>79</v>
      </c>
      <c r="P44" s="60">
        <v>3071</v>
      </c>
      <c r="Q44" s="65">
        <v>0.06705240174672489</v>
      </c>
      <c r="R44" s="60">
        <v>4201</v>
      </c>
      <c r="S44" s="65">
        <v>0.07383777133315757</v>
      </c>
      <c r="T44" s="63">
        <v>-0.2689835753392049</v>
      </c>
      <c r="U44" s="90">
        <v>0</v>
      </c>
    </row>
    <row r="45" spans="2:21" ht="15">
      <c r="B45" s="85">
        <v>5</v>
      </c>
      <c r="C45" s="91" t="s">
        <v>81</v>
      </c>
      <c r="D45" s="68">
        <v>293</v>
      </c>
      <c r="E45" s="73">
        <v>0.05386029411764706</v>
      </c>
      <c r="F45" s="68">
        <v>254</v>
      </c>
      <c r="G45" s="73">
        <v>0.04359018362793891</v>
      </c>
      <c r="H45" s="92">
        <v>0.15354330708661412</v>
      </c>
      <c r="I45" s="93">
        <v>2</v>
      </c>
      <c r="J45" s="68">
        <v>277</v>
      </c>
      <c r="K45" s="94">
        <v>0.05776173285198549</v>
      </c>
      <c r="L45" s="95">
        <v>-1</v>
      </c>
      <c r="N45" s="85">
        <v>5</v>
      </c>
      <c r="O45" s="91" t="s">
        <v>81</v>
      </c>
      <c r="P45" s="68">
        <v>2433</v>
      </c>
      <c r="Q45" s="73">
        <v>0.05312227074235808</v>
      </c>
      <c r="R45" s="68">
        <v>2791</v>
      </c>
      <c r="S45" s="73">
        <v>0.04905527726513753</v>
      </c>
      <c r="T45" s="71">
        <v>-0.12826943747760655</v>
      </c>
      <c r="U45" s="95">
        <v>0</v>
      </c>
    </row>
    <row r="46" spans="2:21" ht="15">
      <c r="B46" s="96">
        <v>6</v>
      </c>
      <c r="C46" s="80" t="s">
        <v>120</v>
      </c>
      <c r="D46" s="52">
        <v>249</v>
      </c>
      <c r="E46" s="57">
        <v>0.04577205882352941</v>
      </c>
      <c r="F46" s="52">
        <v>105</v>
      </c>
      <c r="G46" s="57">
        <v>0.018019564098163722</v>
      </c>
      <c r="H46" s="81">
        <v>1.3714285714285714</v>
      </c>
      <c r="I46" s="82">
        <v>11</v>
      </c>
      <c r="J46" s="52">
        <v>174</v>
      </c>
      <c r="K46" s="83">
        <v>0.4310344827586208</v>
      </c>
      <c r="L46" s="84">
        <v>1</v>
      </c>
      <c r="N46" s="96">
        <v>6</v>
      </c>
      <c r="O46" s="80" t="s">
        <v>80</v>
      </c>
      <c r="P46" s="52">
        <v>2063</v>
      </c>
      <c r="Q46" s="57">
        <v>0.045043668122270744</v>
      </c>
      <c r="R46" s="52">
        <v>2748</v>
      </c>
      <c r="S46" s="57">
        <v>0.04829949907724756</v>
      </c>
      <c r="T46" s="55">
        <v>-0.24927219796215427</v>
      </c>
      <c r="U46" s="84">
        <v>0</v>
      </c>
    </row>
    <row r="47" spans="2:21" ht="15">
      <c r="B47" s="85">
        <v>7</v>
      </c>
      <c r="C47" s="86" t="s">
        <v>80</v>
      </c>
      <c r="D47" s="60">
        <v>194</v>
      </c>
      <c r="E47" s="65">
        <v>0.03566176470588235</v>
      </c>
      <c r="F47" s="60">
        <v>292</v>
      </c>
      <c r="G47" s="65">
        <v>0.05011154968251244</v>
      </c>
      <c r="H47" s="87">
        <v>-0.3356164383561644</v>
      </c>
      <c r="I47" s="88">
        <v>-1</v>
      </c>
      <c r="J47" s="60">
        <v>103</v>
      </c>
      <c r="K47" s="89">
        <v>0.883495145631068</v>
      </c>
      <c r="L47" s="90">
        <v>7</v>
      </c>
      <c r="N47" s="85">
        <v>7</v>
      </c>
      <c r="O47" s="86" t="s">
        <v>108</v>
      </c>
      <c r="P47" s="60">
        <v>1635</v>
      </c>
      <c r="Q47" s="65">
        <v>0.03569868995633188</v>
      </c>
      <c r="R47" s="60">
        <v>2705</v>
      </c>
      <c r="S47" s="65">
        <v>0.047543720889357585</v>
      </c>
      <c r="T47" s="63">
        <v>-0.3955637707948244</v>
      </c>
      <c r="U47" s="90">
        <v>0</v>
      </c>
    </row>
    <row r="48" spans="2:21" ht="15">
      <c r="B48" s="85">
        <v>8</v>
      </c>
      <c r="C48" s="86" t="s">
        <v>93</v>
      </c>
      <c r="D48" s="60">
        <v>180</v>
      </c>
      <c r="E48" s="65">
        <v>0.03308823529411765</v>
      </c>
      <c r="F48" s="60">
        <v>127</v>
      </c>
      <c r="G48" s="65">
        <v>0.021795091813969453</v>
      </c>
      <c r="H48" s="87">
        <v>0.4173228346456692</v>
      </c>
      <c r="I48" s="88">
        <v>6</v>
      </c>
      <c r="J48" s="60">
        <v>95</v>
      </c>
      <c r="K48" s="89">
        <v>0.894736842105263</v>
      </c>
      <c r="L48" s="90">
        <v>10</v>
      </c>
      <c r="N48" s="85">
        <v>8</v>
      </c>
      <c r="O48" s="86" t="s">
        <v>93</v>
      </c>
      <c r="P48" s="60">
        <v>1413</v>
      </c>
      <c r="Q48" s="65">
        <v>0.030851528384279476</v>
      </c>
      <c r="R48" s="60">
        <v>1614</v>
      </c>
      <c r="S48" s="65">
        <v>0.02836804640126549</v>
      </c>
      <c r="T48" s="63">
        <v>-0.12453531598513012</v>
      </c>
      <c r="U48" s="90">
        <v>6</v>
      </c>
    </row>
    <row r="49" spans="2:21" ht="15">
      <c r="B49" s="85">
        <v>9</v>
      </c>
      <c r="C49" s="86" t="s">
        <v>108</v>
      </c>
      <c r="D49" s="60">
        <v>160</v>
      </c>
      <c r="E49" s="65">
        <v>0.029411764705882353</v>
      </c>
      <c r="F49" s="60">
        <v>214</v>
      </c>
      <c r="G49" s="65">
        <v>0.03672558778101939</v>
      </c>
      <c r="H49" s="87">
        <v>-0.25233644859813087</v>
      </c>
      <c r="I49" s="88">
        <v>-1</v>
      </c>
      <c r="J49" s="60">
        <v>222</v>
      </c>
      <c r="K49" s="89">
        <v>-0.2792792792792793</v>
      </c>
      <c r="L49" s="90">
        <v>-4</v>
      </c>
      <c r="N49" s="85">
        <v>9</v>
      </c>
      <c r="O49" s="86" t="s">
        <v>120</v>
      </c>
      <c r="P49" s="60">
        <v>1342</v>
      </c>
      <c r="Q49" s="65">
        <v>0.029301310043668122</v>
      </c>
      <c r="R49" s="60">
        <v>1930</v>
      </c>
      <c r="S49" s="65">
        <v>0.03392213727041041</v>
      </c>
      <c r="T49" s="63">
        <v>-0.3046632124352332</v>
      </c>
      <c r="U49" s="90">
        <v>0</v>
      </c>
    </row>
    <row r="50" spans="2:21" ht="15">
      <c r="B50" s="97">
        <v>10</v>
      </c>
      <c r="C50" s="91" t="s">
        <v>121</v>
      </c>
      <c r="D50" s="68">
        <v>143</v>
      </c>
      <c r="E50" s="73">
        <v>0.026286764705882353</v>
      </c>
      <c r="F50" s="68">
        <v>67</v>
      </c>
      <c r="G50" s="73">
        <v>0.011498198043590183</v>
      </c>
      <c r="H50" s="92">
        <v>1.1343283582089554</v>
      </c>
      <c r="I50" s="93">
        <v>13</v>
      </c>
      <c r="J50" s="68">
        <v>138</v>
      </c>
      <c r="K50" s="94">
        <v>0.03623188405797095</v>
      </c>
      <c r="L50" s="95">
        <v>-1</v>
      </c>
      <c r="N50" s="97">
        <v>10</v>
      </c>
      <c r="O50" s="91" t="s">
        <v>112</v>
      </c>
      <c r="P50" s="68">
        <v>1271</v>
      </c>
      <c r="Q50" s="73">
        <v>0.027751091703056768</v>
      </c>
      <c r="R50" s="68">
        <v>1707</v>
      </c>
      <c r="S50" s="73">
        <v>0.030002636435539153</v>
      </c>
      <c r="T50" s="71">
        <v>-0.25541886350322207</v>
      </c>
      <c r="U50" s="95">
        <v>1</v>
      </c>
    </row>
    <row r="51" spans="2:21" ht="15">
      <c r="B51" s="160" t="s">
        <v>82</v>
      </c>
      <c r="C51" s="161"/>
      <c r="D51" s="26">
        <f>SUM(D41:D50)</f>
        <v>3607</v>
      </c>
      <c r="E51" s="6">
        <f>D51/D53</f>
        <v>0.6630514705882353</v>
      </c>
      <c r="F51" s="26">
        <f>SUM(F41:F50)</f>
        <v>3244</v>
      </c>
      <c r="G51" s="6">
        <f>F51/F53</f>
        <v>0.5567187231851725</v>
      </c>
      <c r="H51" s="17">
        <f>D51/F51-1</f>
        <v>0.11189889025893951</v>
      </c>
      <c r="I51" s="25"/>
      <c r="J51" s="26">
        <f>SUM(J41:J50)</f>
        <v>3132</v>
      </c>
      <c r="K51" s="18">
        <f>E51/J51-1</f>
        <v>-0.9997882977424687</v>
      </c>
      <c r="L51" s="19"/>
      <c r="N51" s="160" t="s">
        <v>82</v>
      </c>
      <c r="O51" s="161"/>
      <c r="P51" s="26">
        <f>SUM(P41:P50)</f>
        <v>28023</v>
      </c>
      <c r="Q51" s="6">
        <f>P51/P53</f>
        <v>0.6118558951965065</v>
      </c>
      <c r="R51" s="26">
        <f>SUM(R41:R50)</f>
        <v>32884</v>
      </c>
      <c r="S51" s="6">
        <f>R51/R53</f>
        <v>0.5779769751296248</v>
      </c>
      <c r="T51" s="17">
        <f>P51/R51-1</f>
        <v>-0.1478226493127357</v>
      </c>
      <c r="U51" s="106"/>
    </row>
    <row r="52" spans="2:21" ht="15">
      <c r="B52" s="160" t="s">
        <v>12</v>
      </c>
      <c r="C52" s="161"/>
      <c r="D52" s="26">
        <f>D53-D51</f>
        <v>1833</v>
      </c>
      <c r="E52" s="6">
        <f>D52/D53</f>
        <v>0.33694852941176473</v>
      </c>
      <c r="F52" s="26">
        <f>F53-F51</f>
        <v>2583</v>
      </c>
      <c r="G52" s="6">
        <f>F52/F53</f>
        <v>0.44328127681482754</v>
      </c>
      <c r="H52" s="17">
        <f>D52/F52-1</f>
        <v>-0.2903600464576074</v>
      </c>
      <c r="I52" s="3"/>
      <c r="J52" s="26">
        <f>J53-SUM(J41:J50)</f>
        <v>1943</v>
      </c>
      <c r="K52" s="18">
        <f>E52/J52-1</f>
        <v>-0.999826583361085</v>
      </c>
      <c r="L52" s="19"/>
      <c r="N52" s="160" t="s">
        <v>12</v>
      </c>
      <c r="O52" s="161"/>
      <c r="P52" s="26">
        <f>P53-P51</f>
        <v>17777</v>
      </c>
      <c r="Q52" s="6">
        <f>P52/P53</f>
        <v>0.38814410480349343</v>
      </c>
      <c r="R52" s="26">
        <f>R53-R51</f>
        <v>24011</v>
      </c>
      <c r="S52" s="6">
        <f>R52/R53</f>
        <v>0.42202302487037524</v>
      </c>
      <c r="T52" s="17">
        <f>P52/R52-1</f>
        <v>-0.25963100245720716</v>
      </c>
      <c r="U52" s="107"/>
    </row>
    <row r="53" spans="2:21" ht="15">
      <c r="B53" s="162" t="s">
        <v>37</v>
      </c>
      <c r="C53" s="163"/>
      <c r="D53" s="24">
        <v>5440</v>
      </c>
      <c r="E53" s="98">
        <v>1</v>
      </c>
      <c r="F53" s="24">
        <v>5827</v>
      </c>
      <c r="G53" s="98">
        <v>1</v>
      </c>
      <c r="H53" s="20">
        <v>-0.06641496481894626</v>
      </c>
      <c r="I53" s="20"/>
      <c r="J53" s="24">
        <v>5075</v>
      </c>
      <c r="K53" s="44">
        <v>0.07192118226600974</v>
      </c>
      <c r="L53" s="99"/>
      <c r="N53" s="162" t="s">
        <v>37</v>
      </c>
      <c r="O53" s="163"/>
      <c r="P53" s="24">
        <v>45800</v>
      </c>
      <c r="Q53" s="98">
        <v>1</v>
      </c>
      <c r="R53" s="24">
        <v>56895</v>
      </c>
      <c r="S53" s="98">
        <v>1</v>
      </c>
      <c r="T53" s="108">
        <v>-0.1950083487125407</v>
      </c>
      <c r="U53" s="99"/>
    </row>
  </sheetData>
  <sheetProtection/>
  <mergeCells count="67">
    <mergeCell ref="R37:S38"/>
    <mergeCell ref="T37:T38"/>
    <mergeCell ref="U37:U38"/>
    <mergeCell ref="N53:O53"/>
    <mergeCell ref="N38:N40"/>
    <mergeCell ref="O38:O40"/>
    <mergeCell ref="T39:T40"/>
    <mergeCell ref="U39:U40"/>
    <mergeCell ref="N51:O51"/>
    <mergeCell ref="N52:O52"/>
    <mergeCell ref="J9:J10"/>
    <mergeCell ref="D7:E8"/>
    <mergeCell ref="F7:G8"/>
    <mergeCell ref="N32:U32"/>
    <mergeCell ref="N33:U33"/>
    <mergeCell ref="N35:N37"/>
    <mergeCell ref="O35:O37"/>
    <mergeCell ref="P35:U35"/>
    <mergeCell ref="P36:U36"/>
    <mergeCell ref="P37:Q38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B5:B7"/>
    <mergeCell ref="C5:C7"/>
    <mergeCell ref="D5:H5"/>
    <mergeCell ref="I6:J6"/>
    <mergeCell ref="K6:O6"/>
    <mergeCell ref="H7:H8"/>
    <mergeCell ref="J7:J8"/>
    <mergeCell ref="I7:I8"/>
    <mergeCell ref="C8:C10"/>
    <mergeCell ref="H9:H10"/>
    <mergeCell ref="D36:I36"/>
    <mergeCell ref="J36:L36"/>
    <mergeCell ref="D37:E38"/>
    <mergeCell ref="F37:G38"/>
    <mergeCell ref="B26:C26"/>
    <mergeCell ref="B27:C27"/>
    <mergeCell ref="B28:C28"/>
    <mergeCell ref="B52:C52"/>
    <mergeCell ref="B53:C53"/>
    <mergeCell ref="I39:I40"/>
    <mergeCell ref="K39:K40"/>
    <mergeCell ref="B32:L32"/>
    <mergeCell ref="B33:L33"/>
    <mergeCell ref="B35:B37"/>
    <mergeCell ref="C35:C37"/>
    <mergeCell ref="D35:I35"/>
    <mergeCell ref="J35:L35"/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</mergeCells>
  <conditionalFormatting sqref="H27 J27 O27">
    <cfRule type="cellIs" priority="664" dxfId="149" operator="lessThan">
      <formula>0</formula>
    </cfRule>
  </conditionalFormatting>
  <conditionalFormatting sqref="H26 O26">
    <cfRule type="cellIs" priority="464" dxfId="149" operator="lessThan">
      <formula>0</formula>
    </cfRule>
  </conditionalFormatting>
  <conditionalFormatting sqref="K52">
    <cfRule type="cellIs" priority="381" dxfId="149" operator="lessThan">
      <formula>0</formula>
    </cfRule>
  </conditionalFormatting>
  <conditionalFormatting sqref="H52 J52">
    <cfRule type="cellIs" priority="382" dxfId="149" operator="lessThan">
      <formula>0</formula>
    </cfRule>
  </conditionalFormatting>
  <conditionalFormatting sqref="K51">
    <cfRule type="cellIs" priority="379" dxfId="149" operator="lessThan">
      <formula>0</formula>
    </cfRule>
  </conditionalFormatting>
  <conditionalFormatting sqref="H51">
    <cfRule type="cellIs" priority="380" dxfId="149" operator="lessThan">
      <formula>0</formula>
    </cfRule>
  </conditionalFormatting>
  <conditionalFormatting sqref="L52">
    <cfRule type="cellIs" priority="377" dxfId="149" operator="lessThan">
      <formula>0</formula>
    </cfRule>
  </conditionalFormatting>
  <conditionalFormatting sqref="K52">
    <cfRule type="cellIs" priority="378" dxfId="149" operator="lessThan">
      <formula>0</formula>
    </cfRule>
  </conditionalFormatting>
  <conditionalFormatting sqref="L51">
    <cfRule type="cellIs" priority="375" dxfId="149" operator="lessThan">
      <formula>0</formula>
    </cfRule>
  </conditionalFormatting>
  <conditionalFormatting sqref="K51">
    <cfRule type="cellIs" priority="376" dxfId="149" operator="lessThan">
      <formula>0</formula>
    </cfRule>
  </conditionalFormatting>
  <conditionalFormatting sqref="O28 J28 H28">
    <cfRule type="cellIs" priority="34" dxfId="149" operator="lessThan">
      <formula>0</formula>
    </cfRule>
  </conditionalFormatting>
  <conditionalFormatting sqref="K41:K50 H41:H50">
    <cfRule type="cellIs" priority="33" dxfId="149" operator="lessThan">
      <formula>0</formula>
    </cfRule>
  </conditionalFormatting>
  <conditionalFormatting sqref="L41:L50">
    <cfRule type="cellIs" priority="30" dxfId="149" operator="lessThan">
      <formula>0</formula>
    </cfRule>
    <cfRule type="cellIs" priority="31" dxfId="151" operator="equal">
      <formula>0</formula>
    </cfRule>
    <cfRule type="cellIs" priority="32" dxfId="152" operator="greaterThan">
      <formula>0</formula>
    </cfRule>
  </conditionalFormatting>
  <conditionalFormatting sqref="I41:I50">
    <cfRule type="cellIs" priority="27" dxfId="149" operator="lessThan">
      <formula>0</formula>
    </cfRule>
    <cfRule type="cellIs" priority="28" dxfId="151" operator="equal">
      <formula>0</formula>
    </cfRule>
    <cfRule type="cellIs" priority="29" dxfId="152" operator="greaterThan">
      <formula>0</formula>
    </cfRule>
  </conditionalFormatting>
  <conditionalFormatting sqref="H53:I53 K53">
    <cfRule type="cellIs" priority="26" dxfId="149" operator="lessThan">
      <formula>0</formula>
    </cfRule>
  </conditionalFormatting>
  <conditionalFormatting sqref="L53">
    <cfRule type="cellIs" priority="25" dxfId="149" operator="lessThan">
      <formula>0</formula>
    </cfRule>
  </conditionalFormatting>
  <conditionalFormatting sqref="T51">
    <cfRule type="cellIs" priority="13" dxfId="149" operator="lessThan">
      <formula>0</formula>
    </cfRule>
  </conditionalFormatting>
  <conditionalFormatting sqref="U51">
    <cfRule type="cellIs" priority="16" dxfId="149" operator="lessThan">
      <formula>0</formula>
    </cfRule>
    <cfRule type="cellIs" priority="17" dxfId="151" operator="equal">
      <formula>0</formula>
    </cfRule>
    <cfRule type="cellIs" priority="18" dxfId="152" operator="greaterThan">
      <formula>0</formula>
    </cfRule>
  </conditionalFormatting>
  <conditionalFormatting sqref="U52">
    <cfRule type="cellIs" priority="15" dxfId="149" operator="lessThan">
      <formula>0</formula>
    </cfRule>
  </conditionalFormatting>
  <conditionalFormatting sqref="T52">
    <cfRule type="cellIs" priority="14" dxfId="149" operator="lessThan">
      <formula>0</formula>
    </cfRule>
  </conditionalFormatting>
  <conditionalFormatting sqref="T41:T50">
    <cfRule type="cellIs" priority="12" dxfId="149" operator="lessThan">
      <formula>0</formula>
    </cfRule>
  </conditionalFormatting>
  <conditionalFormatting sqref="U41:U50">
    <cfRule type="cellIs" priority="9" dxfId="149" operator="lessThan">
      <formula>0</formula>
    </cfRule>
    <cfRule type="cellIs" priority="10" dxfId="151" operator="equal">
      <formula>0</formula>
    </cfRule>
    <cfRule type="cellIs" priority="11" dxfId="152" operator="greaterThan">
      <formula>0</formula>
    </cfRule>
  </conditionalFormatting>
  <conditionalFormatting sqref="T53">
    <cfRule type="cellIs" priority="8" dxfId="149" operator="lessThan">
      <formula>0</formula>
    </cfRule>
  </conditionalFormatting>
  <conditionalFormatting sqref="U53">
    <cfRule type="cellIs" priority="7" dxfId="149" operator="lessThan">
      <formula>0</formula>
    </cfRule>
  </conditionalFormatting>
  <conditionalFormatting sqref="H11:H15 J11:J15 O11:O15">
    <cfRule type="cellIs" priority="6" dxfId="149" operator="lessThan">
      <formula>0</formula>
    </cfRule>
  </conditionalFormatting>
  <conditionalFormatting sqref="H16:H25 J16:J25 O16:O25">
    <cfRule type="cellIs" priority="5" dxfId="149" operator="lessThan">
      <formula>0</formula>
    </cfRule>
  </conditionalFormatting>
  <conditionalFormatting sqref="D11:E25 G11:J25 L11:L25 N11:O25">
    <cfRule type="cellIs" priority="4" dxfId="150" operator="equal">
      <formula>0</formula>
    </cfRule>
  </conditionalFormatting>
  <conditionalFormatting sqref="F11:F25">
    <cfRule type="cellIs" priority="3" dxfId="150" operator="equal">
      <formula>0</formula>
    </cfRule>
  </conditionalFormatting>
  <conditionalFormatting sqref="K11:K25">
    <cfRule type="cellIs" priority="2" dxfId="150" operator="equal">
      <formula>0</formula>
    </cfRule>
  </conditionalFormatting>
  <conditionalFormatting sqref="M11:M25">
    <cfRule type="cellIs" priority="1" dxfId="15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5">
      <c r="B1" t="s">
        <v>3</v>
      </c>
      <c r="D1" s="48"/>
      <c r="O1" s="49">
        <v>44138</v>
      </c>
    </row>
    <row r="2" spans="2:15" ht="14.25" customHeight="1">
      <c r="B2" s="131" t="s">
        <v>15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2:15" ht="14.25" customHeight="1">
      <c r="B3" s="132" t="s">
        <v>16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5" t="s">
        <v>0</v>
      </c>
      <c r="C5" s="147" t="s">
        <v>1</v>
      </c>
      <c r="D5" s="124" t="s">
        <v>126</v>
      </c>
      <c r="E5" s="125"/>
      <c r="F5" s="125"/>
      <c r="G5" s="125"/>
      <c r="H5" s="126"/>
      <c r="I5" s="125" t="s">
        <v>118</v>
      </c>
      <c r="J5" s="125"/>
      <c r="K5" s="124" t="s">
        <v>127</v>
      </c>
      <c r="L5" s="125"/>
      <c r="M5" s="125"/>
      <c r="N5" s="125"/>
      <c r="O5" s="126"/>
    </row>
    <row r="6" spans="2:15" ht="14.25" customHeight="1">
      <c r="B6" s="146"/>
      <c r="C6" s="148"/>
      <c r="D6" s="121" t="s">
        <v>128</v>
      </c>
      <c r="E6" s="122"/>
      <c r="F6" s="122"/>
      <c r="G6" s="122"/>
      <c r="H6" s="123"/>
      <c r="I6" s="122" t="s">
        <v>119</v>
      </c>
      <c r="J6" s="122"/>
      <c r="K6" s="121" t="s">
        <v>129</v>
      </c>
      <c r="L6" s="122"/>
      <c r="M6" s="122"/>
      <c r="N6" s="122"/>
      <c r="O6" s="123"/>
    </row>
    <row r="7" spans="2:15" ht="14.25" customHeight="1">
      <c r="B7" s="146"/>
      <c r="C7" s="146"/>
      <c r="D7" s="133">
        <v>2020</v>
      </c>
      <c r="E7" s="134"/>
      <c r="F7" s="137">
        <v>2019</v>
      </c>
      <c r="G7" s="137"/>
      <c r="H7" s="154" t="s">
        <v>5</v>
      </c>
      <c r="I7" s="156">
        <v>2020</v>
      </c>
      <c r="J7" s="133" t="s">
        <v>130</v>
      </c>
      <c r="K7" s="133">
        <v>2020</v>
      </c>
      <c r="L7" s="134"/>
      <c r="M7" s="137">
        <v>2019</v>
      </c>
      <c r="N7" s="134"/>
      <c r="O7" s="159" t="s">
        <v>5</v>
      </c>
    </row>
    <row r="8" spans="2:15" ht="14.25" customHeight="1">
      <c r="B8" s="139" t="s">
        <v>6</v>
      </c>
      <c r="C8" s="139" t="s">
        <v>7</v>
      </c>
      <c r="D8" s="135"/>
      <c r="E8" s="136"/>
      <c r="F8" s="138"/>
      <c r="G8" s="138"/>
      <c r="H8" s="155"/>
      <c r="I8" s="157"/>
      <c r="J8" s="158"/>
      <c r="K8" s="135"/>
      <c r="L8" s="136"/>
      <c r="M8" s="138"/>
      <c r="N8" s="136"/>
      <c r="O8" s="159"/>
    </row>
    <row r="9" spans="2:15" ht="14.25" customHeight="1">
      <c r="B9" s="139"/>
      <c r="C9" s="139"/>
      <c r="D9" s="114" t="s">
        <v>8</v>
      </c>
      <c r="E9" s="115" t="s">
        <v>2</v>
      </c>
      <c r="F9" s="113" t="s">
        <v>8</v>
      </c>
      <c r="G9" s="38" t="s">
        <v>2</v>
      </c>
      <c r="H9" s="141" t="s">
        <v>9</v>
      </c>
      <c r="I9" s="39" t="s">
        <v>8</v>
      </c>
      <c r="J9" s="152" t="s">
        <v>131</v>
      </c>
      <c r="K9" s="114" t="s">
        <v>8</v>
      </c>
      <c r="L9" s="37" t="s">
        <v>2</v>
      </c>
      <c r="M9" s="113" t="s">
        <v>8</v>
      </c>
      <c r="N9" s="37" t="s">
        <v>2</v>
      </c>
      <c r="O9" s="150" t="s">
        <v>9</v>
      </c>
    </row>
    <row r="10" spans="2:15" ht="14.25" customHeight="1">
      <c r="B10" s="140"/>
      <c r="C10" s="140"/>
      <c r="D10" s="117" t="s">
        <v>10</v>
      </c>
      <c r="E10" s="116" t="s">
        <v>11</v>
      </c>
      <c r="F10" s="36" t="s">
        <v>10</v>
      </c>
      <c r="G10" s="41" t="s">
        <v>11</v>
      </c>
      <c r="H10" s="149"/>
      <c r="I10" s="40" t="s">
        <v>10</v>
      </c>
      <c r="J10" s="153"/>
      <c r="K10" s="117" t="s">
        <v>10</v>
      </c>
      <c r="L10" s="116" t="s">
        <v>11</v>
      </c>
      <c r="M10" s="36" t="s">
        <v>10</v>
      </c>
      <c r="N10" s="116" t="s">
        <v>11</v>
      </c>
      <c r="O10" s="151"/>
    </row>
    <row r="11" spans="2:15" ht="14.25" customHeight="1">
      <c r="B11" s="50">
        <v>1</v>
      </c>
      <c r="C11" s="51" t="s">
        <v>20</v>
      </c>
      <c r="D11" s="52">
        <v>6240</v>
      </c>
      <c r="E11" s="53">
        <v>0.1371308016877637</v>
      </c>
      <c r="F11" s="52">
        <v>6035</v>
      </c>
      <c r="G11" s="54">
        <v>0.11446834338606274</v>
      </c>
      <c r="H11" s="55">
        <v>0.03396851698425851</v>
      </c>
      <c r="I11" s="56">
        <v>6345</v>
      </c>
      <c r="J11" s="57">
        <v>-0.01654846335697402</v>
      </c>
      <c r="K11" s="52">
        <v>50298</v>
      </c>
      <c r="L11" s="53">
        <v>0.1320278765765884</v>
      </c>
      <c r="M11" s="52">
        <v>52825</v>
      </c>
      <c r="N11" s="54">
        <v>0.1026487556813876</v>
      </c>
      <c r="O11" s="55">
        <v>-0.04783719829626121</v>
      </c>
    </row>
    <row r="12" spans="2:15" ht="14.25" customHeight="1">
      <c r="B12" s="58">
        <v>2</v>
      </c>
      <c r="C12" s="59" t="s">
        <v>18</v>
      </c>
      <c r="D12" s="60">
        <v>5798</v>
      </c>
      <c r="E12" s="61">
        <v>0.12741736990154712</v>
      </c>
      <c r="F12" s="60">
        <v>6651</v>
      </c>
      <c r="G12" s="62">
        <v>0.12615227039945373</v>
      </c>
      <c r="H12" s="63">
        <v>-0.1282513907683055</v>
      </c>
      <c r="I12" s="64">
        <v>5261</v>
      </c>
      <c r="J12" s="65">
        <v>0.10207184945827796</v>
      </c>
      <c r="K12" s="60">
        <v>46335</v>
      </c>
      <c r="L12" s="61">
        <v>0.12162534616040843</v>
      </c>
      <c r="M12" s="60">
        <v>56672</v>
      </c>
      <c r="N12" s="62">
        <v>0.11012418896309698</v>
      </c>
      <c r="O12" s="63">
        <v>-0.18240047995482778</v>
      </c>
    </row>
    <row r="13" spans="2:15" ht="14.25" customHeight="1">
      <c r="B13" s="58">
        <v>3</v>
      </c>
      <c r="C13" s="59" t="s">
        <v>19</v>
      </c>
      <c r="D13" s="60">
        <v>4244</v>
      </c>
      <c r="E13" s="61">
        <v>0.09326652601969057</v>
      </c>
      <c r="F13" s="60">
        <v>4980</v>
      </c>
      <c r="G13" s="62">
        <v>0.09445772163423238</v>
      </c>
      <c r="H13" s="63">
        <v>-0.1477911646586345</v>
      </c>
      <c r="I13" s="64">
        <v>3618</v>
      </c>
      <c r="J13" s="65">
        <v>0.1730237700386954</v>
      </c>
      <c r="K13" s="60">
        <v>32749</v>
      </c>
      <c r="L13" s="61">
        <v>0.08596327746643392</v>
      </c>
      <c r="M13" s="60">
        <v>50948</v>
      </c>
      <c r="N13" s="62">
        <v>0.09900139715012465</v>
      </c>
      <c r="O13" s="63">
        <v>-0.35720734866923143</v>
      </c>
    </row>
    <row r="14" spans="2:15" ht="14.25" customHeight="1">
      <c r="B14" s="58">
        <v>4</v>
      </c>
      <c r="C14" s="59" t="s">
        <v>25</v>
      </c>
      <c r="D14" s="60">
        <v>2597</v>
      </c>
      <c r="E14" s="61">
        <v>0.05707190576652602</v>
      </c>
      <c r="F14" s="60">
        <v>2796</v>
      </c>
      <c r="G14" s="62">
        <v>0.053032889495846135</v>
      </c>
      <c r="H14" s="63">
        <v>-0.07117310443490699</v>
      </c>
      <c r="I14" s="64">
        <v>2584</v>
      </c>
      <c r="J14" s="65">
        <v>0.0050309597523219285</v>
      </c>
      <c r="K14" s="60">
        <v>22886</v>
      </c>
      <c r="L14" s="61">
        <v>0.06007376005669812</v>
      </c>
      <c r="M14" s="60">
        <v>30432</v>
      </c>
      <c r="N14" s="62">
        <v>0.0591350105612113</v>
      </c>
      <c r="O14" s="63">
        <v>-0.24796267087276547</v>
      </c>
    </row>
    <row r="15" spans="2:15" ht="14.25" customHeight="1">
      <c r="B15" s="66">
        <v>5</v>
      </c>
      <c r="C15" s="67" t="s">
        <v>33</v>
      </c>
      <c r="D15" s="68">
        <v>2621</v>
      </c>
      <c r="E15" s="69">
        <v>0.057599331926863576</v>
      </c>
      <c r="F15" s="68">
        <v>2966</v>
      </c>
      <c r="G15" s="70">
        <v>0.056257349872918326</v>
      </c>
      <c r="H15" s="71">
        <v>-0.11631827376938642</v>
      </c>
      <c r="I15" s="72">
        <v>2761</v>
      </c>
      <c r="J15" s="73">
        <v>-0.05070626584570803</v>
      </c>
      <c r="K15" s="68">
        <v>21690</v>
      </c>
      <c r="L15" s="69">
        <v>0.05693436404919087</v>
      </c>
      <c r="M15" s="68">
        <v>22107</v>
      </c>
      <c r="N15" s="70">
        <v>0.04295799416655817</v>
      </c>
      <c r="O15" s="71">
        <v>-0.018862803636857106</v>
      </c>
    </row>
    <row r="16" spans="2:15" ht="14.25" customHeight="1">
      <c r="B16" s="50">
        <v>6</v>
      </c>
      <c r="C16" s="51" t="s">
        <v>22</v>
      </c>
      <c r="D16" s="52">
        <v>2571</v>
      </c>
      <c r="E16" s="53">
        <v>0.05650052742616034</v>
      </c>
      <c r="F16" s="52">
        <v>3231</v>
      </c>
      <c r="G16" s="54">
        <v>0.06128371457835439</v>
      </c>
      <c r="H16" s="55">
        <v>-0.20427112349117915</v>
      </c>
      <c r="I16" s="56">
        <v>2803</v>
      </c>
      <c r="J16" s="57">
        <v>-0.08276846236175528</v>
      </c>
      <c r="K16" s="52">
        <v>20732</v>
      </c>
      <c r="L16" s="53">
        <v>0.054419697347525366</v>
      </c>
      <c r="M16" s="52">
        <v>31316</v>
      </c>
      <c r="N16" s="54">
        <v>0.06085278623603093</v>
      </c>
      <c r="O16" s="55">
        <v>-0.3379741984927832</v>
      </c>
    </row>
    <row r="17" spans="2:15" ht="14.25" customHeight="1">
      <c r="B17" s="58">
        <v>7</v>
      </c>
      <c r="C17" s="59" t="s">
        <v>23</v>
      </c>
      <c r="D17" s="60">
        <v>2100</v>
      </c>
      <c r="E17" s="61">
        <v>0.04614978902953586</v>
      </c>
      <c r="F17" s="60">
        <v>2526</v>
      </c>
      <c r="G17" s="62">
        <v>0.047911687720496185</v>
      </c>
      <c r="H17" s="63">
        <v>-0.16864608076009502</v>
      </c>
      <c r="I17" s="64">
        <v>1861</v>
      </c>
      <c r="J17" s="65">
        <v>0.1284255776464267</v>
      </c>
      <c r="K17" s="60">
        <v>19566</v>
      </c>
      <c r="L17" s="61">
        <v>0.051359048731510766</v>
      </c>
      <c r="M17" s="60">
        <v>24477</v>
      </c>
      <c r="N17" s="62">
        <v>0.047563342978008974</v>
      </c>
      <c r="O17" s="63">
        <v>-0.2006373330064959</v>
      </c>
    </row>
    <row r="18" spans="2:15" ht="14.25" customHeight="1">
      <c r="B18" s="58">
        <v>8</v>
      </c>
      <c r="C18" s="59" t="s">
        <v>30</v>
      </c>
      <c r="D18" s="60">
        <v>2184</v>
      </c>
      <c r="E18" s="61">
        <v>0.047995780590717296</v>
      </c>
      <c r="F18" s="60">
        <v>1979</v>
      </c>
      <c r="G18" s="62">
        <v>0.037536512271916844</v>
      </c>
      <c r="H18" s="63">
        <v>0.10358767054067708</v>
      </c>
      <c r="I18" s="64">
        <v>1484</v>
      </c>
      <c r="J18" s="65">
        <v>0.47169811320754707</v>
      </c>
      <c r="K18" s="60">
        <v>17200</v>
      </c>
      <c r="L18" s="61">
        <v>0.045148504455789905</v>
      </c>
      <c r="M18" s="60">
        <v>29046</v>
      </c>
      <c r="N18" s="62">
        <v>0.056441755939831216</v>
      </c>
      <c r="O18" s="63">
        <v>-0.4078358465881705</v>
      </c>
    </row>
    <row r="19" spans="2:15" ht="14.25" customHeight="1">
      <c r="B19" s="58">
        <v>9</v>
      </c>
      <c r="C19" s="59" t="s">
        <v>27</v>
      </c>
      <c r="D19" s="60">
        <v>2033</v>
      </c>
      <c r="E19" s="61">
        <v>0.04467739099859353</v>
      </c>
      <c r="F19" s="60">
        <v>2286</v>
      </c>
      <c r="G19" s="62">
        <v>0.04335950836462957</v>
      </c>
      <c r="H19" s="63">
        <v>-0.11067366579177607</v>
      </c>
      <c r="I19" s="64">
        <v>1892</v>
      </c>
      <c r="J19" s="65">
        <v>0.07452431289640593</v>
      </c>
      <c r="K19" s="60">
        <v>14960</v>
      </c>
      <c r="L19" s="61">
        <v>0.03926869922433819</v>
      </c>
      <c r="M19" s="60">
        <v>20505</v>
      </c>
      <c r="N19" s="62">
        <v>0.03984501155223573</v>
      </c>
      <c r="O19" s="63">
        <v>-0.27042184832967564</v>
      </c>
    </row>
    <row r="20" spans="2:15" ht="14.25" customHeight="1">
      <c r="B20" s="66">
        <v>10</v>
      </c>
      <c r="C20" s="67" t="s">
        <v>24</v>
      </c>
      <c r="D20" s="68">
        <v>1807</v>
      </c>
      <c r="E20" s="69">
        <v>0.03971079465541491</v>
      </c>
      <c r="F20" s="68">
        <v>2148</v>
      </c>
      <c r="G20" s="70">
        <v>0.04074200523500626</v>
      </c>
      <c r="H20" s="71">
        <v>-0.1587523277467412</v>
      </c>
      <c r="I20" s="72">
        <v>1709</v>
      </c>
      <c r="J20" s="73">
        <v>0.057343475716793435</v>
      </c>
      <c r="K20" s="68">
        <v>14537</v>
      </c>
      <c r="L20" s="69">
        <v>0.038158361004291735</v>
      </c>
      <c r="M20" s="68">
        <v>20196</v>
      </c>
      <c r="N20" s="70">
        <v>0.039244567340109865</v>
      </c>
      <c r="O20" s="71">
        <v>-0.28020400079223606</v>
      </c>
    </row>
    <row r="21" spans="2:15" ht="14.25" customHeight="1">
      <c r="B21" s="50">
        <v>11</v>
      </c>
      <c r="C21" s="51" t="s">
        <v>21</v>
      </c>
      <c r="D21" s="52">
        <v>1267</v>
      </c>
      <c r="E21" s="53">
        <v>0.027843706047819973</v>
      </c>
      <c r="F21" s="52">
        <v>2549</v>
      </c>
      <c r="G21" s="54">
        <v>0.04834793824210007</v>
      </c>
      <c r="H21" s="55">
        <v>-0.502942330325618</v>
      </c>
      <c r="I21" s="56">
        <v>1825</v>
      </c>
      <c r="J21" s="57">
        <v>-0.3057534246575343</v>
      </c>
      <c r="K21" s="52">
        <v>14091</v>
      </c>
      <c r="L21" s="53">
        <v>0.0369876497841009</v>
      </c>
      <c r="M21" s="52">
        <v>32691</v>
      </c>
      <c r="N21" s="54">
        <v>0.06352466582073339</v>
      </c>
      <c r="O21" s="55">
        <v>-0.5689639350279894</v>
      </c>
    </row>
    <row r="22" spans="2:15" ht="14.25" customHeight="1">
      <c r="B22" s="58">
        <v>12</v>
      </c>
      <c r="C22" s="59" t="s">
        <v>17</v>
      </c>
      <c r="D22" s="60">
        <v>1592</v>
      </c>
      <c r="E22" s="61">
        <v>0.034985935302391</v>
      </c>
      <c r="F22" s="60">
        <v>2065</v>
      </c>
      <c r="G22" s="62">
        <v>0.03916770987443572</v>
      </c>
      <c r="H22" s="63">
        <v>-0.22905569007263926</v>
      </c>
      <c r="I22" s="64">
        <v>1492</v>
      </c>
      <c r="J22" s="65">
        <v>0.06702412868632712</v>
      </c>
      <c r="K22" s="60">
        <v>13985</v>
      </c>
      <c r="L22" s="61">
        <v>0.03670940900082685</v>
      </c>
      <c r="M22" s="60">
        <v>16587</v>
      </c>
      <c r="N22" s="62">
        <v>0.03223161212469808</v>
      </c>
      <c r="O22" s="63">
        <v>-0.15686983782480257</v>
      </c>
    </row>
    <row r="23" spans="2:15" ht="14.25" customHeight="1">
      <c r="B23" s="58">
        <v>13</v>
      </c>
      <c r="C23" s="59" t="s">
        <v>34</v>
      </c>
      <c r="D23" s="60">
        <v>1866</v>
      </c>
      <c r="E23" s="61">
        <v>0.041007383966244725</v>
      </c>
      <c r="F23" s="60">
        <v>1003</v>
      </c>
      <c r="G23" s="62">
        <v>0.01902431622472592</v>
      </c>
      <c r="H23" s="63">
        <v>0.8604187437686939</v>
      </c>
      <c r="I23" s="64">
        <v>1326</v>
      </c>
      <c r="J23" s="65">
        <v>0.407239819004525</v>
      </c>
      <c r="K23" s="60">
        <v>12236</v>
      </c>
      <c r="L23" s="61">
        <v>0.03211843607680496</v>
      </c>
      <c r="M23" s="60">
        <v>10980</v>
      </c>
      <c r="N23" s="62">
        <v>0.021336172974569537</v>
      </c>
      <c r="O23" s="63">
        <v>0.11438979963570128</v>
      </c>
    </row>
    <row r="24" spans="2:15" ht="14.25" customHeight="1">
      <c r="B24" s="58">
        <v>14</v>
      </c>
      <c r="C24" s="59" t="s">
        <v>28</v>
      </c>
      <c r="D24" s="60">
        <v>1362</v>
      </c>
      <c r="E24" s="61">
        <v>0.029931434599156117</v>
      </c>
      <c r="F24" s="60">
        <v>1713</v>
      </c>
      <c r="G24" s="62">
        <v>0.03249118015249801</v>
      </c>
      <c r="H24" s="63">
        <v>-0.20490367775831875</v>
      </c>
      <c r="I24" s="64">
        <v>1231</v>
      </c>
      <c r="J24" s="65">
        <v>0.10641754670999193</v>
      </c>
      <c r="K24" s="60">
        <v>12114</v>
      </c>
      <c r="L24" s="61">
        <v>0.03179819668473482</v>
      </c>
      <c r="M24" s="60">
        <v>17817</v>
      </c>
      <c r="N24" s="62">
        <v>0.03462172986228647</v>
      </c>
      <c r="O24" s="63">
        <v>-0.3200875568277488</v>
      </c>
    </row>
    <row r="25" spans="2:15" ht="14.25" customHeight="1">
      <c r="B25" s="66">
        <v>15</v>
      </c>
      <c r="C25" s="67" t="s">
        <v>35</v>
      </c>
      <c r="D25" s="68">
        <v>926</v>
      </c>
      <c r="E25" s="69">
        <v>0.02034985935302391</v>
      </c>
      <c r="F25" s="68">
        <v>812</v>
      </c>
      <c r="G25" s="70">
        <v>0.015401540154015401</v>
      </c>
      <c r="H25" s="71">
        <v>0.14039408866995085</v>
      </c>
      <c r="I25" s="72">
        <v>948</v>
      </c>
      <c r="J25" s="73">
        <v>-0.02320675105485237</v>
      </c>
      <c r="K25" s="68">
        <v>9152</v>
      </c>
      <c r="L25" s="69">
        <v>0.024023204231359837</v>
      </c>
      <c r="M25" s="68">
        <v>9370</v>
      </c>
      <c r="N25" s="70">
        <v>0.01820764487902701</v>
      </c>
      <c r="O25" s="71">
        <v>-0.02326574172892204</v>
      </c>
    </row>
    <row r="26" spans="2:15" ht="14.25" customHeight="1">
      <c r="B26" s="50">
        <v>16</v>
      </c>
      <c r="C26" s="51" t="s">
        <v>29</v>
      </c>
      <c r="D26" s="52">
        <v>904</v>
      </c>
      <c r="E26" s="53">
        <v>0.019866385372714488</v>
      </c>
      <c r="F26" s="52">
        <v>1370</v>
      </c>
      <c r="G26" s="54">
        <v>0.025985357156405296</v>
      </c>
      <c r="H26" s="55">
        <v>-0.3401459854014599</v>
      </c>
      <c r="I26" s="56">
        <v>782</v>
      </c>
      <c r="J26" s="57">
        <v>0.15601023017902804</v>
      </c>
      <c r="K26" s="52">
        <v>8489</v>
      </c>
      <c r="L26" s="53">
        <v>0.022282886879372122</v>
      </c>
      <c r="M26" s="52">
        <v>13205</v>
      </c>
      <c r="N26" s="54">
        <v>0.02565975993890626</v>
      </c>
      <c r="O26" s="55">
        <v>-0.3571374479363877</v>
      </c>
    </row>
    <row r="27" spans="2:15" ht="14.25" customHeight="1">
      <c r="B27" s="58">
        <v>17</v>
      </c>
      <c r="C27" s="59" t="s">
        <v>26</v>
      </c>
      <c r="D27" s="60">
        <v>634</v>
      </c>
      <c r="E27" s="61">
        <v>0.013932841068917018</v>
      </c>
      <c r="F27" s="60">
        <v>702</v>
      </c>
      <c r="G27" s="62">
        <v>0.013315124615909868</v>
      </c>
      <c r="H27" s="63">
        <v>-0.09686609686609682</v>
      </c>
      <c r="I27" s="64">
        <v>866</v>
      </c>
      <c r="J27" s="65">
        <v>-0.2678983833718245</v>
      </c>
      <c r="K27" s="60">
        <v>7524</v>
      </c>
      <c r="L27" s="61">
        <v>0.019749845786358328</v>
      </c>
      <c r="M27" s="60">
        <v>9797</v>
      </c>
      <c r="N27" s="62">
        <v>0.019037384939149155</v>
      </c>
      <c r="O27" s="63">
        <v>-0.23200979891803608</v>
      </c>
    </row>
    <row r="28" spans="2:15" ht="14.25" customHeight="1">
      <c r="B28" s="58">
        <v>18</v>
      </c>
      <c r="C28" s="59" t="s">
        <v>51</v>
      </c>
      <c r="D28" s="60">
        <v>651</v>
      </c>
      <c r="E28" s="61">
        <v>0.014306434599156119</v>
      </c>
      <c r="F28" s="60">
        <v>921</v>
      </c>
      <c r="G28" s="62">
        <v>0.01746898827813816</v>
      </c>
      <c r="H28" s="63">
        <v>-0.2931596091205212</v>
      </c>
      <c r="I28" s="64">
        <v>602</v>
      </c>
      <c r="J28" s="65">
        <v>0.08139534883720922</v>
      </c>
      <c r="K28" s="60">
        <v>6947</v>
      </c>
      <c r="L28" s="61">
        <v>0.01823527095664956</v>
      </c>
      <c r="M28" s="60">
        <v>10149</v>
      </c>
      <c r="N28" s="62">
        <v>0.01972138611283299</v>
      </c>
      <c r="O28" s="63">
        <v>-0.31549906394718696</v>
      </c>
    </row>
    <row r="29" spans="2:15" ht="14.25" customHeight="1">
      <c r="B29" s="58">
        <v>19</v>
      </c>
      <c r="C29" s="59" t="s">
        <v>32</v>
      </c>
      <c r="D29" s="60">
        <v>726</v>
      </c>
      <c r="E29" s="61">
        <v>0.01595464135021097</v>
      </c>
      <c r="F29" s="60">
        <v>505</v>
      </c>
      <c r="G29" s="62">
        <v>0.009578544061302681</v>
      </c>
      <c r="H29" s="63">
        <v>0.43762376237623757</v>
      </c>
      <c r="I29" s="64">
        <v>823</v>
      </c>
      <c r="J29" s="65">
        <v>-0.11786148238153094</v>
      </c>
      <c r="K29" s="60">
        <v>5388</v>
      </c>
      <c r="L29" s="61">
        <v>0.014143031512081163</v>
      </c>
      <c r="M29" s="60">
        <v>9839</v>
      </c>
      <c r="N29" s="62">
        <v>0.019118998715554614</v>
      </c>
      <c r="O29" s="63">
        <v>-0.45238337229393233</v>
      </c>
    </row>
    <row r="30" spans="2:15" ht="14.25" customHeight="1">
      <c r="B30" s="66">
        <v>20</v>
      </c>
      <c r="C30" s="67" t="s">
        <v>31</v>
      </c>
      <c r="D30" s="68">
        <v>385</v>
      </c>
      <c r="E30" s="69">
        <v>0.008460794655414909</v>
      </c>
      <c r="F30" s="68">
        <v>586</v>
      </c>
      <c r="G30" s="70">
        <v>0.011114904593907666</v>
      </c>
      <c r="H30" s="71">
        <v>-0.3430034129692833</v>
      </c>
      <c r="I30" s="72">
        <v>405</v>
      </c>
      <c r="J30" s="73">
        <v>-0.04938271604938271</v>
      </c>
      <c r="K30" s="68">
        <v>4274</v>
      </c>
      <c r="L30" s="69">
        <v>0.011218878374653839</v>
      </c>
      <c r="M30" s="68">
        <v>6189</v>
      </c>
      <c r="N30" s="70">
        <v>0.012026372908889877</v>
      </c>
      <c r="O30" s="71">
        <v>-0.30941993860074324</v>
      </c>
    </row>
    <row r="31" spans="2:15" ht="14.25" customHeight="1">
      <c r="B31" s="160" t="s">
        <v>49</v>
      </c>
      <c r="C31" s="161"/>
      <c r="D31" s="26">
        <f>SUM(D11:D30)</f>
        <v>42508</v>
      </c>
      <c r="E31" s="4">
        <f>D31/D33</f>
        <v>0.9341596343178622</v>
      </c>
      <c r="F31" s="26">
        <f>SUM(F11:F30)</f>
        <v>47824</v>
      </c>
      <c r="G31" s="4">
        <f>F31/F33</f>
        <v>0.9070976063123554</v>
      </c>
      <c r="H31" s="7">
        <f>D31/F31-1</f>
        <v>-0.1111575777852124</v>
      </c>
      <c r="I31" s="26">
        <f>SUM(I11:I30)</f>
        <v>40618</v>
      </c>
      <c r="J31" s="4">
        <f>D31/I31-1</f>
        <v>0.04653109458860594</v>
      </c>
      <c r="K31" s="26">
        <f>SUM(K11:K30)</f>
        <v>355153</v>
      </c>
      <c r="L31" s="4">
        <f>K31/K33</f>
        <v>0.9322457443597181</v>
      </c>
      <c r="M31" s="26">
        <f>SUM(M11:M30)</f>
        <v>475148</v>
      </c>
      <c r="N31" s="4">
        <f>M31/M33</f>
        <v>0.9233005388452428</v>
      </c>
      <c r="O31" s="7">
        <f>K31/M31-1</f>
        <v>-0.25254236574709354</v>
      </c>
    </row>
    <row r="32" spans="2:15" ht="14.25" customHeight="1">
      <c r="B32" s="160" t="s">
        <v>12</v>
      </c>
      <c r="C32" s="161"/>
      <c r="D32" s="3">
        <f>D33-SUM(D11:D30)</f>
        <v>2996</v>
      </c>
      <c r="E32" s="4">
        <f>D32/D33</f>
        <v>0.06584036568213783</v>
      </c>
      <c r="F32" s="5">
        <f>F33-SUM(F11:F30)</f>
        <v>4898</v>
      </c>
      <c r="G32" s="6">
        <f>F32/F33</f>
        <v>0.09290239368764462</v>
      </c>
      <c r="H32" s="7">
        <f>D32/F32-1</f>
        <v>-0.38832176398530016</v>
      </c>
      <c r="I32" s="5">
        <f>I33-SUM(I11:I30)</f>
        <v>2604</v>
      </c>
      <c r="J32" s="8">
        <f>D32/I32-1</f>
        <v>0.15053763440860224</v>
      </c>
      <c r="K32" s="3">
        <f>K33-SUM(K11:K30)</f>
        <v>25812</v>
      </c>
      <c r="L32" s="4">
        <f>K32/K33</f>
        <v>0.06775425564028191</v>
      </c>
      <c r="M32" s="3">
        <f>M33-SUM(M11:M30)</f>
        <v>39471</v>
      </c>
      <c r="N32" s="4">
        <f>M32/M33</f>
        <v>0.0766994611547572</v>
      </c>
      <c r="O32" s="7">
        <f>K32/M32-1</f>
        <v>-0.34605153150414225</v>
      </c>
    </row>
    <row r="33" spans="2:16" ht="14.25" customHeight="1">
      <c r="B33" s="162" t="s">
        <v>13</v>
      </c>
      <c r="C33" s="163"/>
      <c r="D33" s="45">
        <v>45504</v>
      </c>
      <c r="E33" s="74">
        <v>1</v>
      </c>
      <c r="F33" s="45">
        <v>52722</v>
      </c>
      <c r="G33" s="75">
        <v>0.9999999999999996</v>
      </c>
      <c r="H33" s="42">
        <v>-0.13690679412768858</v>
      </c>
      <c r="I33" s="46">
        <v>43222</v>
      </c>
      <c r="J33" s="43">
        <v>0.052797186617925984</v>
      </c>
      <c r="K33" s="45">
        <v>380965</v>
      </c>
      <c r="L33" s="74">
        <v>1</v>
      </c>
      <c r="M33" s="45">
        <v>514619</v>
      </c>
      <c r="N33" s="75">
        <v>1.0000000000000013</v>
      </c>
      <c r="O33" s="42">
        <v>-0.25971446837369006</v>
      </c>
      <c r="P33" s="14"/>
    </row>
    <row r="34" ht="14.25" customHeight="1">
      <c r="B34" t="s">
        <v>83</v>
      </c>
    </row>
    <row r="35" ht="15">
      <c r="B35" s="9" t="s">
        <v>85</v>
      </c>
    </row>
  </sheetData>
  <sheetProtection/>
  <mergeCells count="26">
    <mergeCell ref="B31:C31"/>
    <mergeCell ref="B32:C32"/>
    <mergeCell ref="B33:C33"/>
    <mergeCell ref="B8:B10"/>
    <mergeCell ref="C8:C10"/>
    <mergeCell ref="H9:H10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</mergeCells>
  <conditionalFormatting sqref="H32 J32 O32">
    <cfRule type="cellIs" priority="384" dxfId="149" operator="lessThan">
      <formula>0</formula>
    </cfRule>
  </conditionalFormatting>
  <conditionalFormatting sqref="H31 O31">
    <cfRule type="cellIs" priority="189" dxfId="149" operator="lessThan">
      <formula>0</formula>
    </cfRule>
  </conditionalFormatting>
  <conditionalFormatting sqref="H11:H15 J11:J15 O11:O15">
    <cfRule type="cellIs" priority="7" dxfId="149" operator="lessThan">
      <formula>0</formula>
    </cfRule>
  </conditionalFormatting>
  <conditionalFormatting sqref="H16:H30 J16:J30 O16:O30">
    <cfRule type="cellIs" priority="6" dxfId="149" operator="lessThan">
      <formula>0</formula>
    </cfRule>
  </conditionalFormatting>
  <conditionalFormatting sqref="D11:E30 G11:J30 L11:L30 N11:O30">
    <cfRule type="cellIs" priority="5" dxfId="150" operator="equal">
      <formula>0</formula>
    </cfRule>
  </conditionalFormatting>
  <conditionalFormatting sqref="F11:F30">
    <cfRule type="cellIs" priority="4" dxfId="150" operator="equal">
      <formula>0</formula>
    </cfRule>
  </conditionalFormatting>
  <conditionalFormatting sqref="K11:K30">
    <cfRule type="cellIs" priority="3" dxfId="150" operator="equal">
      <formula>0</formula>
    </cfRule>
  </conditionalFormatting>
  <conditionalFormatting sqref="M11:M30">
    <cfRule type="cellIs" priority="2" dxfId="150" operator="equal">
      <formula>0</formula>
    </cfRule>
  </conditionalFormatting>
  <conditionalFormatting sqref="O33 J33 H33">
    <cfRule type="cellIs" priority="1" dxfId="149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Ewa_Szelag</cp:lastModifiedBy>
  <cp:lastPrinted>2014-07-02T18:05:00Z</cp:lastPrinted>
  <dcterms:created xsi:type="dcterms:W3CDTF">2011-02-07T09:02:19Z</dcterms:created>
  <dcterms:modified xsi:type="dcterms:W3CDTF">2020-11-03T09:49:42Z</dcterms:modified>
  <cp:category/>
  <cp:version/>
  <cp:contentType/>
  <cp:contentStatus/>
</cp:coreProperties>
</file>