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Summary table" sheetId="1" r:id="rId1"/>
    <sheet name="PC" sheetId="2" r:id="rId2"/>
    <sheet name="PC for Bussines" sheetId="3" r:id="rId3"/>
    <sheet name="PC for ind.Customers" sheetId="4" r:id="rId4"/>
    <sheet name="LCV&lt;3,5T" sheetId="5" r:id="rId5"/>
    <sheet name="PC&amp;LCV" sheetId="6" r:id="rId6"/>
  </sheets>
  <externalReferences>
    <externalReference r:id="rId9"/>
    <externalReference r:id="rId10"/>
    <externalReference r:id="rId11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calcMode="manual" fullCalcOnLoad="1"/>
</workbook>
</file>

<file path=xl/sharedStrings.xml><?xml version="1.0" encoding="utf-8"?>
<sst xmlns="http://schemas.openxmlformats.org/spreadsheetml/2006/main" count="777" uniqueCount="152">
  <si>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</si>
  <si>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</si>
  <si>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</si>
  <si>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</si>
  <si>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</si>
  <si>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</si>
  <si>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</si>
  <si>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</si>
  <si>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</si>
  <si>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</si>
  <si>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</si>
  <si>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</si>
  <si>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</si>
  <si>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</si>
  <si>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</si>
  <si>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</si>
  <si>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</si>
  <si>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</si>
  <si>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</si>
  <si>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</si>
  <si>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</si>
  <si>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</si>
  <si>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</si>
  <si>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</si>
  <si>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</si>
  <si>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</si>
  <si>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</si>
  <si>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</si>
  <si>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</si>
  <si>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</si>
  <si>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</si>
  <si>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</si>
  <si>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</si>
  <si>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</si>
  <si>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</si>
  <si>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</si>
  <si>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</si>
  <si>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</si>
  <si>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</si>
  <si>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</si>
  <si>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</si>
  <si>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</si>
  <si>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</si>
  <si>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</si>
  <si>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</si>
  <si>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</si>
  <si>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</si>
  <si>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</si>
  <si>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</si>
  <si>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</si>
  <si>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</si>
  <si>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</si>
  <si>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</si>
  <si>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</si>
  <si>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</si>
  <si>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</si>
  <si>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</si>
  <si>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</si>
  <si>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</si>
  <si>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</si>
  <si>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</si>
  <si>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</si>
  <si>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</si>
  <si>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</si>
  <si>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</si>
  <si>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</si>
  <si>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Zmiana poz
r/r</t>
  </si>
  <si>
    <t>Ch. Position
y/y</t>
  </si>
  <si>
    <t>Fiat Tipo</t>
  </si>
  <si>
    <t>Hyundai I20</t>
  </si>
  <si>
    <t>Toyota C-HR</t>
  </si>
  <si>
    <t>Dacia Sandero</t>
  </si>
  <si>
    <t>Toyota Aygo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</si>
  <si>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</si>
  <si>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</si>
  <si>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</si>
  <si>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</si>
  <si>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</si>
  <si>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</si>
  <si>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</si>
  <si>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Volkswagen Crafter</t>
  </si>
  <si>
    <t>Fiat Doblo</t>
  </si>
  <si>
    <t>RAZEM 1-10</t>
  </si>
  <si>
    <t>Rejestracje nowych samochodów osobowych OGÓŁEM, ranking modeli - 2019 narastająco</t>
  </si>
  <si>
    <t>Registrations of new PC, Top Models - 2019 YTD</t>
  </si>
  <si>
    <t>Rejestracje nowych samochodów osobowych na REGON, ranking marek - 2019 narastająco</t>
  </si>
  <si>
    <t>Registrations of New PC For Business Activity, Top Males - 2019 YTD</t>
  </si>
  <si>
    <t>Renault Megane</t>
  </si>
  <si>
    <t>Rejestracje nowych samochodów osobowych na REGON, ranking modeli - 2019 narastająco</t>
  </si>
  <si>
    <t>Registrations of New PC For Business Activity, Top Models - 2019 YTD</t>
  </si>
  <si>
    <t>Kia Cee'D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</si>
  <si>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</si>
  <si>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</si>
  <si>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
ranking modeli - 2019 narastająco</t>
  </si>
  <si>
    <t>Registrations of New PC For Indywidual Customers, Top Models - 2019 YTD</t>
  </si>
  <si>
    <t>Rejestracje nowych samochodów dostawczych do 3,5T, ranking modeli - 2019 narastająco</t>
  </si>
  <si>
    <t>Registrations of new LCV up to 3.5T, Top Models - 2019 YTD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</si>
  <si>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</si>
  <si>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</si>
  <si>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</si>
  <si>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Dacia Dokker</t>
  </si>
  <si>
    <t>ISUZU</t>
  </si>
  <si>
    <t>Seat Leon</t>
  </si>
  <si>
    <t>Toyota RAV4</t>
  </si>
  <si>
    <t>Mercedes-Benz Klasa GLC</t>
  </si>
  <si>
    <t>Mercedes-Benz Sprinter</t>
  </si>
  <si>
    <t>Fiat Fiorino</t>
  </si>
  <si>
    <t>Skoda Scala</t>
  </si>
  <si>
    <t>Mazda 6</t>
  </si>
  <si>
    <t>Mitsubishi ASX</t>
  </si>
  <si>
    <t>Skoda Rapid</t>
  </si>
  <si>
    <t>Suzuki Vitara</t>
  </si>
  <si>
    <t>Listopad</t>
  </si>
  <si>
    <t>November</t>
  </si>
  <si>
    <t>Skoda Kamiq</t>
  </si>
  <si>
    <t>Kia Venga</t>
  </si>
  <si>
    <t>Grudzień</t>
  </si>
  <si>
    <t>Rok narastająco Styczeń - Grudzień</t>
  </si>
  <si>
    <t>December</t>
  </si>
  <si>
    <t>YTD January - December</t>
  </si>
  <si>
    <t>Gru/Lis
Zmiana %</t>
  </si>
  <si>
    <t>Dec/Nov Ch %</t>
  </si>
  <si>
    <t>Rejestracje nowych samochodów osobowych OGÓŁEM, ranking modeli - Grudzień 2019</t>
  </si>
  <si>
    <t>Registrations of new PC, Top Models - December 2019</t>
  </si>
  <si>
    <t>Gru/Lis
Zmiana poz</t>
  </si>
  <si>
    <t>Dec/Nov Ch position</t>
  </si>
  <si>
    <t>Skoda Kodiaq</t>
  </si>
  <si>
    <t>Rejestracje nowych samochodów osobowych na REGON, ranking marek - Grudzień 2019</t>
  </si>
  <si>
    <t>Registrations of New PC For Business Activity, Top Makes - December 2019</t>
  </si>
  <si>
    <t>Rejestracje nowych samochodów osobowych na REGON, ranking modeli - Grudzień 2019</t>
  </si>
  <si>
    <t>Registrations of New PC For Business Activity, Top Models - December 2019</t>
  </si>
  <si>
    <t>Rejestracje nowych samochodów osobowych na KLIENTÓW INDYWIDUALNYCH, ranking marek - Grudzień 2019</t>
  </si>
  <si>
    <t>Registrations of New PC For Indyvidual Customers, Top Makes - December 2019</t>
  </si>
  <si>
    <t>Rejestracje nowych samochodów osobowych na KLIENTÓW INDYWIDUALNYCH, ranking modeli - Grudzień 2019</t>
  </si>
  <si>
    <t>Registrations of New PC For Indyvidual Customers, Top Models - December 2019</t>
  </si>
  <si>
    <t>Renault Kadjar</t>
  </si>
  <si>
    <t>Rejestracje nowych samochodów dostawczych do 3,5T, ranking modeli - Grudzień 2019</t>
  </si>
  <si>
    <t>Registrations of new LCV up to 3.5T, Top Models - December 2019</t>
  </si>
  <si>
    <t>Citroen Jumper</t>
  </si>
  <si>
    <t>2019
Dec</t>
  </si>
  <si>
    <t>2018
Dec</t>
  </si>
  <si>
    <t>2019
Jan - Dec</t>
  </si>
  <si>
    <t>2018
Jan -Dec</t>
  </si>
  <si>
    <t>% change r/r</t>
  </si>
  <si>
    <t>FIRST REGISTRATIONS OF NEW PC &amp; LCV UP TO 3.5T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</si>
  <si>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</si>
  <si>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</si>
  <si>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</si>
  <si>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</si>
  <si>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</si>
  <si>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</si>
  <si>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PZPM based on CEP (Ministry of Digital Affairs)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</si>
</sst>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  <numFmt numFmtId="177" formatCode="_-* #\ ##0\ _z_ł_-;\-* #\ ##0\ _z_ł_-;_-* &quot;-&quot;??\ _z_ł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4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0" fillId="0" borderId="0" xfId="60">
      <alignment/>
      <protection/>
    </xf>
    <xf numFmtId="167" fontId="56" fillId="0" borderId="14" xfId="42" applyNumberFormat="1" applyFont="1" applyBorder="1" applyAlignment="1">
      <alignment horizontal="center"/>
    </xf>
    <xf numFmtId="166" fontId="56" fillId="0" borderId="14" xfId="68" applyNumberFormat="1" applyFont="1" applyBorder="1" applyAlignment="1">
      <alignment horizontal="center"/>
    </xf>
    <xf numFmtId="0" fontId="2" fillId="0" borderId="0" xfId="57" applyFont="1" applyFill="1" applyBorder="1">
      <alignment/>
      <protection/>
    </xf>
    <xf numFmtId="0" fontId="57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5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0" fontId="58" fillId="0" borderId="0" xfId="0" applyFont="1" applyBorder="1" applyAlignment="1">
      <alignment wrapText="1" shrinkToFit="1"/>
    </xf>
    <xf numFmtId="0" fontId="60" fillId="0" borderId="0" xfId="0" applyFont="1" applyAlignment="1">
      <alignment/>
    </xf>
    <xf numFmtId="0" fontId="56" fillId="33" borderId="16" xfId="0" applyFont="1" applyFill="1" applyBorder="1" applyAlignment="1">
      <alignment wrapText="1"/>
    </xf>
    <xf numFmtId="0" fontId="56" fillId="33" borderId="17" xfId="0" applyFont="1" applyFill="1" applyBorder="1" applyAlignment="1">
      <alignment horizontal="center" vertical="center" wrapText="1"/>
    </xf>
    <xf numFmtId="166" fontId="56" fillId="0" borderId="13" xfId="73" applyNumberFormat="1" applyFont="1" applyBorder="1" applyAlignment="1">
      <alignment horizontal="center"/>
    </xf>
    <xf numFmtId="166" fontId="56" fillId="0" borderId="17" xfId="73" applyNumberFormat="1" applyFont="1" applyBorder="1" applyAlignment="1">
      <alignment horizontal="center"/>
    </xf>
    <xf numFmtId="0" fontId="56" fillId="33" borderId="13" xfId="0" applyFont="1" applyFill="1" applyBorder="1" applyAlignment="1">
      <alignment wrapText="1"/>
    </xf>
    <xf numFmtId="166" fontId="56" fillId="33" borderId="13" xfId="73" applyNumberFormat="1" applyFont="1" applyFill="1" applyBorder="1" applyAlignment="1">
      <alignment horizontal="center"/>
    </xf>
    <xf numFmtId="0" fontId="61" fillId="33" borderId="18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wrapText="1"/>
      <protection/>
    </xf>
    <xf numFmtId="0" fontId="56" fillId="33" borderId="20" xfId="57" applyFont="1" applyFill="1" applyBorder="1" applyAlignment="1">
      <alignment horizontal="center" vertical="center" wrapText="1"/>
      <protection/>
    </xf>
    <xf numFmtId="0" fontId="61" fillId="33" borderId="21" xfId="57" applyFont="1" applyFill="1" applyBorder="1" applyAlignment="1">
      <alignment horizontal="center" vertical="center" wrapText="1"/>
      <protection/>
    </xf>
    <xf numFmtId="0" fontId="61" fillId="33" borderId="18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8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22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19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5" xfId="57" applyNumberFormat="1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0" fontId="4" fillId="0" borderId="16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6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22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22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8" xfId="57" applyNumberFormat="1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9" fontId="3" fillId="33" borderId="21" xfId="69" applyFont="1" applyFill="1" applyBorder="1" applyAlignment="1">
      <alignment vertical="center"/>
    </xf>
    <xf numFmtId="9" fontId="3" fillId="33" borderId="18" xfId="69" applyFont="1" applyFill="1" applyBorder="1" applyAlignment="1">
      <alignment vertical="center"/>
    </xf>
    <xf numFmtId="0" fontId="2" fillId="0" borderId="0" xfId="57">
      <alignment/>
      <protection/>
    </xf>
    <xf numFmtId="0" fontId="54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6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19" xfId="69" applyNumberFormat="1" applyFont="1" applyBorder="1" applyAlignment="1">
      <alignment vertical="center"/>
    </xf>
    <xf numFmtId="1" fontId="4" fillId="0" borderId="19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22" xfId="57" applyFont="1" applyBorder="1" applyAlignment="1">
      <alignment vertical="center"/>
      <protection/>
    </xf>
    <xf numFmtId="166" fontId="4" fillId="0" borderId="22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0" fontId="4" fillId="0" borderId="22" xfId="69" applyNumberFormat="1" applyFont="1" applyBorder="1" applyAlignment="1">
      <alignment vertical="center"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6" fillId="0" borderId="13" xfId="42" applyNumberFormat="1" applyFont="1" applyBorder="1" applyAlignment="1">
      <alignment horizontal="center"/>
    </xf>
    <xf numFmtId="167" fontId="56" fillId="33" borderId="13" xfId="42" applyNumberFormat="1" applyFont="1" applyFill="1" applyBorder="1" applyAlignment="1">
      <alignment horizont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61" fillId="33" borderId="21" xfId="57" applyFont="1" applyFill="1" applyBorder="1" applyAlignment="1">
      <alignment horizontal="center" vertical="top" wrapText="1"/>
      <protection/>
    </xf>
    <xf numFmtId="0" fontId="61" fillId="33" borderId="22" xfId="57" applyFont="1" applyFill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64" fillId="33" borderId="14" xfId="57" applyFont="1" applyFill="1" applyBorder="1" applyAlignment="1">
      <alignment horizontal="center" wrapText="1"/>
      <protection/>
    </xf>
    <xf numFmtId="0" fontId="64" fillId="33" borderId="17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1" fillId="33" borderId="14" xfId="57" applyFont="1" applyFill="1" applyBorder="1" applyAlignment="1">
      <alignment horizontal="center" vertical="top" wrapText="1"/>
      <protection/>
    </xf>
    <xf numFmtId="0" fontId="61" fillId="33" borderId="17" xfId="57" applyFont="1" applyFill="1" applyBorder="1" applyAlignment="1">
      <alignment horizontal="center" vertical="top" wrapText="1"/>
      <protection/>
    </xf>
    <xf numFmtId="0" fontId="65" fillId="33" borderId="16" xfId="57" applyFont="1" applyFill="1" applyBorder="1" applyAlignment="1">
      <alignment horizontal="center" vertical="top"/>
      <protection/>
    </xf>
    <xf numFmtId="0" fontId="65" fillId="33" borderId="22" xfId="57" applyFont="1" applyFill="1" applyBorder="1" applyAlignment="1">
      <alignment horizontal="center" vertical="top"/>
      <protection/>
    </xf>
    <xf numFmtId="0" fontId="3" fillId="0" borderId="0" xfId="57" applyFont="1" applyAlignment="1">
      <alignment horizontal="center" vertical="center"/>
      <protection/>
    </xf>
    <xf numFmtId="0" fontId="65" fillId="0" borderId="0" xfId="57" applyFont="1" applyAlignment="1">
      <alignment horizontal="center" vertical="center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66" fillId="33" borderId="23" xfId="57" applyFont="1" applyFill="1" applyBorder="1" applyAlignment="1">
      <alignment horizontal="center" vertical="center"/>
      <protection/>
    </xf>
    <xf numFmtId="0" fontId="66" fillId="33" borderId="15" xfId="57" applyFont="1" applyFill="1" applyBorder="1" applyAlignment="1">
      <alignment horizontal="center" vertical="center"/>
      <protection/>
    </xf>
    <xf numFmtId="0" fontId="66" fillId="33" borderId="19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65" fillId="33" borderId="22" xfId="57" applyFont="1" applyFill="1" applyBorder="1" applyAlignment="1">
      <alignment horizontal="center" vertical="center"/>
      <protection/>
    </xf>
    <xf numFmtId="0" fontId="65" fillId="33" borderId="18" xfId="57" applyFont="1" applyFill="1" applyBorder="1" applyAlignment="1">
      <alignment horizontal="center" vertical="center"/>
      <protection/>
    </xf>
    <xf numFmtId="0" fontId="65" fillId="33" borderId="21" xfId="57" applyFont="1" applyFill="1" applyBorder="1" applyAlignment="1">
      <alignment horizontal="center" vertical="center"/>
      <protection/>
    </xf>
    <xf numFmtId="0" fontId="2" fillId="33" borderId="19" xfId="57" applyFill="1" applyBorder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61" fillId="33" borderId="14" xfId="57" applyFont="1" applyFill="1" applyBorder="1" applyAlignment="1">
      <alignment horizontal="center" vertical="center" wrapText="1"/>
      <protection/>
    </xf>
    <xf numFmtId="0" fontId="61" fillId="33" borderId="17" xfId="57" applyFont="1" applyFill="1" applyBorder="1" applyAlignment="1">
      <alignment horizontal="center" vertical="center" wrapText="1"/>
      <protection/>
    </xf>
    <xf numFmtId="0" fontId="61" fillId="33" borderId="22" xfId="57" applyFont="1" applyFill="1" applyBorder="1" applyAlignment="1">
      <alignment horizontal="center" vertical="top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5" fillId="0" borderId="0" xfId="57" applyFont="1" applyFill="1" applyBorder="1" applyAlignment="1">
      <alignment horizontal="center" vertical="center"/>
      <protection/>
    </xf>
    <xf numFmtId="0" fontId="61" fillId="33" borderId="20" xfId="57" applyFont="1" applyFill="1" applyBorder="1" applyAlignment="1">
      <alignment horizontal="center" vertical="top" wrapText="1"/>
      <protection/>
    </xf>
    <xf numFmtId="0" fontId="61" fillId="33" borderId="21" xfId="57" applyFont="1" applyFill="1" applyBorder="1" applyAlignment="1">
      <alignment horizontal="center" vertical="top" wrapText="1"/>
      <protection/>
    </xf>
    <xf numFmtId="0" fontId="61" fillId="33" borderId="16" xfId="57" applyFont="1" applyFill="1" applyBorder="1" applyAlignment="1">
      <alignment horizontal="center" vertical="center" wrapText="1"/>
      <protection/>
    </xf>
    <xf numFmtId="0" fontId="61" fillId="33" borderId="22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0" xfId="57" applyFont="1" applyFill="1" applyAlignment="1">
      <alignment horizontal="center" vertical="center"/>
      <protection/>
    </xf>
    <xf numFmtId="0" fontId="65" fillId="33" borderId="20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  <xf numFmtId="0" fontId="56" fillId="0" borderId="0" xfId="0" applyFont="1" applyAlignment="1">
      <alignment horizontal="left" indent="1"/>
    </xf>
    <xf numFmtId="0" fontId="56" fillId="0" borderId="10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22" xfId="0" applyFont="1" applyBorder="1" applyAlignment="1">
      <alignment horizontal="left" wrapTex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4275"/>
          <c:w val="0.98175"/>
          <c:h val="0.8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'[3]SO i SD - tabele i wykresy'!$C$43</c:f>
              <c:strCache>
                <c:ptCount val="1"/>
                <c:pt idx="0">
                  <c:v>PC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'[3]SO i SD - tabele i wykresy'!$D$42:$E$42</c:f>
              <c:strCache>
                <c:ptCount val="2"/>
                <c:pt idx="0">
                  <c:v>2019
Dec</c:v>
                </c:pt>
                <c:pt idx="1">
                  <c:v>2018
Dec</c:v>
                </c:pt>
              </c:strCache>
            </c:strRef>
          </c:cat>
          <c:val>
            <c:numRef>
              <c:f>'[3]SO i SD - tabele i wykresy'!$D$7:$E$7</c:f>
              <c:numCache>
                <c:ptCount val="2"/>
                <c:pt idx="0">
                  <c:v>52499</c:v>
                </c:pt>
                <c:pt idx="1">
                  <c:v>45390</c:v>
                </c:pt>
              </c:numCache>
            </c:numRef>
          </c:val>
        </c:ser>
        <c:ser>
          <c:idx val="1"/>
          <c:order val="1"/>
          <c:tx>
            <c:v>LCV</c:v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'[3]SO i SD - tabele i wykresy'!$D$42:$E$42</c:f>
              <c:strCache>
                <c:ptCount val="2"/>
                <c:pt idx="0">
                  <c:v>2019
Dec</c:v>
                </c:pt>
                <c:pt idx="1">
                  <c:v>2018
Dec</c:v>
                </c:pt>
              </c:strCache>
            </c:strRef>
          </c:cat>
          <c:val>
            <c:numRef>
              <c:f>'[3]SO i SD - tabele i wykresy'!$D$10:$E$10</c:f>
              <c:numCache>
                <c:ptCount val="2"/>
                <c:pt idx="0">
                  <c:v>7577</c:v>
                </c:pt>
                <c:pt idx="1">
                  <c:v>7007</c:v>
                </c:pt>
              </c:numCache>
            </c:numRef>
          </c:val>
        </c:ser>
        <c:overlap val="100"/>
        <c:axId val="18765012"/>
        <c:axId val="34667381"/>
      </c:barChart>
      <c:catAx>
        <c:axId val="1876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67381"/>
        <c:crosses val="autoZero"/>
        <c:auto val="1"/>
        <c:lblOffset val="100"/>
        <c:tickLblSkip val="1"/>
        <c:noMultiLvlLbl val="0"/>
      </c:catAx>
      <c:valAx>
        <c:axId val="3466738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65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5"/>
          <c:y val="0.92275"/>
          <c:w val="0.1442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475"/>
          <c:w val="0.98325"/>
          <c:h val="0.86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'[3]SO i SD - tabele i wykresy'!$C$47</c:f>
              <c:strCache>
                <c:ptCount val="1"/>
                <c:pt idx="0">
                  <c:v>LCV up to 3.5T (without SO#) </c:v>
                </c:pt>
              </c:strCache>
            </c:strRef>
          </c:tx>
          <c:spPr>
            <a:gradFill rotWithShape="1">
              <a:gsLst>
                <a:gs pos="0">
                  <a:srgbClr val="7888A4"/>
                </a:gs>
                <a:gs pos="80000">
                  <a:srgbClr val="9EB3D7"/>
                </a:gs>
                <a:gs pos="100000">
                  <a:srgbClr val="9DB3D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'[3]SO i SD - tabele i wykresy'!$D$42:$E$42</c:f>
              <c:strCache>
                <c:ptCount val="2"/>
                <c:pt idx="0">
                  <c:v>2019
Dec</c:v>
                </c:pt>
                <c:pt idx="1">
                  <c:v>2018
Dec</c:v>
                </c:pt>
              </c:strCache>
            </c:strRef>
          </c:cat>
          <c:val>
            <c:numRef>
              <c:f>'[3]SO i SD - tabele i wykresy'!$D$11:$E$11</c:f>
              <c:numCache>
                <c:ptCount val="2"/>
                <c:pt idx="0">
                  <c:v>7209</c:v>
                </c:pt>
                <c:pt idx="1">
                  <c:v>6616</c:v>
                </c:pt>
              </c:numCache>
            </c:numRef>
          </c:val>
        </c:ser>
        <c:ser>
          <c:idx val="0"/>
          <c:order val="1"/>
          <c:tx>
            <c:strRef>
              <c:f>'[3]SO i SD - tabele i wykresy'!$C$48</c:f>
              <c:strCache>
                <c:ptCount val="1"/>
                <c:pt idx="0">
                  <c:v>LCV - SO#**</c:v>
                </c:pt>
              </c:strCache>
            </c:strRef>
          </c:tx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'[3]SO i SD - tabele i wykresy'!$D$42:$E$42</c:f>
              <c:strCache>
                <c:ptCount val="2"/>
                <c:pt idx="0">
                  <c:v>2019
Dec</c:v>
                </c:pt>
                <c:pt idx="1">
                  <c:v>2018
Dec</c:v>
                </c:pt>
              </c:strCache>
            </c:strRef>
          </c:cat>
          <c:val>
            <c:numRef>
              <c:f>'[3]SO i SD - tabele i wykresy'!$D$12:$E$12</c:f>
              <c:numCache>
                <c:ptCount val="2"/>
                <c:pt idx="0">
                  <c:v>171</c:v>
                </c:pt>
                <c:pt idx="1">
                  <c:v>233</c:v>
                </c:pt>
              </c:numCache>
            </c:numRef>
          </c:val>
        </c:ser>
        <c:ser>
          <c:idx val="1"/>
          <c:order val="2"/>
          <c:tx>
            <c:strRef>
              <c:f>'[3]SO i SD - tabele i wykresy'!$C$49</c:f>
              <c:strCache>
                <c:ptCount val="1"/>
                <c:pt idx="0">
                  <c:v>SPECIAL VEHICLES up to 3.5t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'[3]SO i SD - tabele i wykresy'!$D$42:$E$42</c:f>
              <c:strCache>
                <c:ptCount val="2"/>
                <c:pt idx="0">
                  <c:v>2019
Dec</c:v>
                </c:pt>
                <c:pt idx="1">
                  <c:v>2018
Dec</c:v>
                </c:pt>
              </c:strCache>
            </c:strRef>
          </c:cat>
          <c:val>
            <c:numRef>
              <c:f>'[3]SO i SD - tabele i wykresy'!$D$13:$E$13</c:f>
              <c:numCache>
                <c:ptCount val="2"/>
                <c:pt idx="0">
                  <c:v>197</c:v>
                </c:pt>
                <c:pt idx="1">
                  <c:v>158</c:v>
                </c:pt>
              </c:numCache>
            </c:numRef>
          </c:val>
        </c:ser>
        <c:overlap val="100"/>
        <c:axId val="43570974"/>
        <c:axId val="56594447"/>
      </c:barChart>
      <c:catAx>
        <c:axId val="435709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4447"/>
        <c:crosses val="autoZero"/>
        <c:auto val="1"/>
        <c:lblOffset val="100"/>
        <c:tickLblSkip val="1"/>
        <c:noMultiLvlLbl val="0"/>
      </c:catAx>
      <c:valAx>
        <c:axId val="56594447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0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65"/>
          <c:y val="0.92225"/>
          <c:w val="0.905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</cdr:x>
      <cdr:y>0.16975</cdr:y>
    </cdr:from>
    <cdr:to>
      <cdr:x>0.628</cdr:x>
      <cdr:y>0.31175</cdr:y>
    </cdr:to>
    <cdr:sp>
      <cdr:nvSpPr>
        <cdr:cNvPr id="1" name="Prostokąt zaokrąglony 2"/>
        <cdr:cNvSpPr>
          <a:spLocks/>
        </cdr:cNvSpPr>
      </cdr:nvSpPr>
      <cdr:spPr>
        <a:xfrm>
          <a:off x="2419350" y="619125"/>
          <a:ext cx="790575" cy="523875"/>
        </a:xfrm>
        <a:prstGeom prst="roundRect">
          <a:avLst/>
        </a:prstGeom>
        <a:solidFill>
          <a:srgbClr val="DCE6F2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14,7% y/y</a:t>
          </a:r>
        </a:p>
      </cdr:txBody>
    </cdr:sp>
  </cdr:relSizeAnchor>
  <cdr:relSizeAnchor xmlns:cdr="http://schemas.openxmlformats.org/drawingml/2006/chartDrawing">
    <cdr:from>
      <cdr:x>-0.01</cdr:x>
      <cdr:y>-0.014</cdr:y>
    </cdr:from>
    <cdr:to>
      <cdr:x>1</cdr:x>
      <cdr:y>0.079</cdr:y>
    </cdr:to>
    <cdr:sp textlink="'[2]SO i SD - tabele i wykresy'!$X$11">
      <cdr:nvSpPr>
        <cdr:cNvPr id="2" name="pole tekstowe 1"/>
        <cdr:cNvSpPr txBox="1">
          <a:spLocks noChangeArrowheads="1"/>
        </cdr:cNvSpPr>
      </cdr:nvSpPr>
      <cdr:spPr>
        <a:xfrm>
          <a:off x="-47624" y="-47624"/>
          <a:ext cx="5210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0181b2f-2cf1-44f6-b022-a2ff20b9c727}" type="TxLink"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Registrations of NEW PC &amp; LCV up to 3.5T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0.4725</cdr:x>
      <cdr:y>0.15875</cdr:y>
    </cdr:from>
    <cdr:to>
      <cdr:x>0.62675</cdr:x>
      <cdr:y>0.30075</cdr:y>
    </cdr:to>
    <cdr:sp>
      <cdr:nvSpPr>
        <cdr:cNvPr id="1" name="Prostokąt zaokrąglony 2"/>
        <cdr:cNvSpPr>
          <a:spLocks/>
        </cdr:cNvSpPr>
      </cdr:nvSpPr>
      <cdr:spPr>
        <a:xfrm>
          <a:off x="2552700" y="571500"/>
          <a:ext cx="838200" cy="514350"/>
        </a:xfrm>
        <a:prstGeom prst="roundRect">
          <a:avLst/>
        </a:prstGeom>
        <a:solidFill>
          <a:srgbClr val="DCE6F2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8,1% y/y</a:t>
          </a:r>
        </a:p>
      </cdr:txBody>
    </cdr:sp>
  </cdr:relSizeAnchor>
  <cdr:relSizeAnchor xmlns:cdr="http://schemas.openxmlformats.org/drawingml/2006/chartDrawing">
    <cdr:from>
      <cdr:x>-0.0095</cdr:x>
      <cdr:y>-0.01325</cdr:y>
    </cdr:from>
    <cdr:to>
      <cdr:x>1</cdr:x>
      <cdr:y>0.0805</cdr:y>
    </cdr:to>
    <cdr:sp textlink="'[2]SO i SD - tabele i wykresy'!$X$12">
      <cdr:nvSpPr>
        <cdr:cNvPr id="2" name="pole tekstowe 1"/>
        <cdr:cNvSpPr txBox="1">
          <a:spLocks noChangeArrowheads="1"/>
        </cdr:cNvSpPr>
      </cdr:nvSpPr>
      <cdr:spPr>
        <a:xfrm>
          <a:off x="-47624" y="-47624"/>
          <a:ext cx="5524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f2b9a591-47d7-48a0-a505-e4e6c9fccbf9}" type="TxLink"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Registrations of NEW LCV up to 3.5T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11</xdr:row>
      <xdr:rowOff>47625</xdr:rowOff>
    </xdr:from>
    <xdr:to>
      <xdr:col>6</xdr:col>
      <xdr:colOff>47625</xdr:colOff>
      <xdr:row>28</xdr:row>
      <xdr:rowOff>57150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38450"/>
          <a:ext cx="54197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48</xdr:row>
      <xdr:rowOff>133350</xdr:rowOff>
    </xdr:from>
    <xdr:to>
      <xdr:col>6</xdr:col>
      <xdr:colOff>85725</xdr:colOff>
      <xdr:row>67</xdr:row>
      <xdr:rowOff>180975</xdr:rowOff>
    </xdr:to>
    <xdr:graphicFrame>
      <xdr:nvGraphicFramePr>
        <xdr:cNvPr id="2" name="Wykres 8"/>
        <xdr:cNvGraphicFramePr/>
      </xdr:nvGraphicFramePr>
      <xdr:xfrm>
        <a:off x="514350" y="9972675"/>
        <a:ext cx="51054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161925</xdr:colOff>
      <xdr:row>28</xdr:row>
      <xdr:rowOff>57150</xdr:rowOff>
    </xdr:from>
    <xdr:to>
      <xdr:col>6</xdr:col>
      <xdr:colOff>123825</xdr:colOff>
      <xdr:row>47</xdr:row>
      <xdr:rowOff>76200</xdr:rowOff>
    </xdr:to>
    <xdr:graphicFrame>
      <xdr:nvGraphicFramePr>
        <xdr:cNvPr id="3" name="Wykres 10"/>
        <xdr:cNvGraphicFramePr/>
      </xdr:nvGraphicFramePr>
      <xdr:xfrm>
        <a:off x="238125" y="6086475"/>
        <a:ext cx="5419725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%20i%20SD%20-%20tabele%20i%20wykresy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azyna%20Kopczynska\Desktop\PZPM_CEP_RAPORT_WSZYSTKIE_POJAZDY_NOWE_GRUDZIEN_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i SD - tabele i wykres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POJAZDY - tabele i wykresy (2)"/>
      <sheetName val="POJAZDY - tabele i wykresy (3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tabela (2)"/>
      <sheetName val="SO# - tabela (1)"/>
      <sheetName val="SO# - tabela (2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PN&gt;3.5T - tabela (1)"/>
      <sheetName val="PN&gt;3.5T - tabela (2)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  <sheetName val="Microcar - tabela (1)"/>
      <sheetName val="Microcar - tabela (2)"/>
    </sheetNames>
    <sheetDataSet>
      <sheetData sheetId="6">
        <row r="7">
          <cell r="D7">
            <v>52499</v>
          </cell>
          <cell r="E7">
            <v>45390</v>
          </cell>
        </row>
        <row r="10">
          <cell r="D10">
            <v>7577</v>
          </cell>
          <cell r="E10">
            <v>7007</v>
          </cell>
        </row>
        <row r="11">
          <cell r="D11">
            <v>7209</v>
          </cell>
          <cell r="E11">
            <v>6616</v>
          </cell>
        </row>
        <row r="12">
          <cell r="D12">
            <v>171</v>
          </cell>
          <cell r="E12">
            <v>233</v>
          </cell>
        </row>
        <row r="13">
          <cell r="D13">
            <v>197</v>
          </cell>
          <cell r="E13">
            <v>158</v>
          </cell>
        </row>
        <row r="42">
          <cell r="D42" t="str">
            <v>2019
Dec</v>
          </cell>
          <cell r="E42" t="str">
            <v>2018
Dec</v>
          </cell>
        </row>
        <row r="43">
          <cell r="C43" t="str">
            <v>PC</v>
          </cell>
        </row>
        <row r="47">
          <cell r="C47" t="str">
            <v>LCV up to 3.5T (without SO#) </v>
          </cell>
        </row>
        <row r="48">
          <cell r="C48" t="str">
            <v>LCV - SO#**</v>
          </cell>
        </row>
        <row r="49">
          <cell r="C49" t="str">
            <v>SPECIAL VEHICLES up to 3.5t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H15" sqref="H15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8"/>
      <c r="B1" t="s">
        <v>151</v>
      </c>
      <c r="C1" s="49"/>
      <c r="E1" s="48"/>
      <c r="F1" s="48"/>
      <c r="G1" s="48"/>
      <c r="H1" s="50">
        <v>43833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ht="11.25" customHeight="1"/>
    <row r="3" spans="2:8" ht="24.75" customHeight="1">
      <c r="B3" s="115" t="s">
        <v>144</v>
      </c>
      <c r="C3" s="116"/>
      <c r="D3" s="116"/>
      <c r="E3" s="116"/>
      <c r="F3" s="116"/>
      <c r="G3" s="116"/>
      <c r="H3" s="117"/>
    </row>
    <row r="4" spans="2:8" ht="24.75" customHeight="1">
      <c r="B4" s="31"/>
      <c r="C4" s="107" t="s">
        <v>139</v>
      </c>
      <c r="D4" s="107" t="s">
        <v>140</v>
      </c>
      <c r="E4" s="32" t="s">
        <v>143</v>
      </c>
      <c r="F4" s="107" t="s">
        <v>141</v>
      </c>
      <c r="G4" s="107" t="s">
        <v>142</v>
      </c>
      <c r="H4" s="32" t="s">
        <v>143</v>
      </c>
    </row>
    <row r="5" spans="2:8" ht="24.75" customHeight="1">
      <c r="B5" s="173" t="s">
        <v>145</v>
      </c>
      <c r="C5" s="108">
        <v>52499</v>
      </c>
      <c r="D5" s="108">
        <v>45390</v>
      </c>
      <c r="E5" s="33">
        <v>0.15662040096937657</v>
      </c>
      <c r="F5" s="108">
        <v>555598</v>
      </c>
      <c r="G5" s="108">
        <v>531889</v>
      </c>
      <c r="H5" s="33">
        <v>0.044575089915377175</v>
      </c>
    </row>
    <row r="6" spans="2:8" ht="24.75" customHeight="1">
      <c r="B6" s="173" t="s">
        <v>146</v>
      </c>
      <c r="C6" s="108">
        <v>7577</v>
      </c>
      <c r="D6" s="108">
        <v>7007</v>
      </c>
      <c r="E6" s="33">
        <v>0.08134722420436713</v>
      </c>
      <c r="F6" s="108">
        <v>69872</v>
      </c>
      <c r="G6" s="108">
        <v>68819</v>
      </c>
      <c r="H6" s="33">
        <v>0.015301006989348886</v>
      </c>
    </row>
    <row r="7" spans="2:8" ht="24.75" customHeight="1">
      <c r="B7" s="174" t="s">
        <v>147</v>
      </c>
      <c r="C7" s="11">
        <f>C6-C8</f>
        <v>7380</v>
      </c>
      <c r="D7" s="11">
        <f>D6-D8</f>
        <v>6849</v>
      </c>
      <c r="E7" s="12">
        <f>C7/D7-1</f>
        <v>0.07752956636005259</v>
      </c>
      <c r="F7" s="11">
        <f>F6-F8</f>
        <v>68173</v>
      </c>
      <c r="G7" s="11">
        <f>G6-G8</f>
        <v>67412</v>
      </c>
      <c r="H7" s="12">
        <f>F7/G7-1</f>
        <v>0.011288791313119217</v>
      </c>
    </row>
    <row r="8" spans="2:8" ht="24.75" customHeight="1">
      <c r="B8" s="175" t="s">
        <v>148</v>
      </c>
      <c r="C8" s="11">
        <v>197</v>
      </c>
      <c r="D8" s="11">
        <v>158</v>
      </c>
      <c r="E8" s="34">
        <v>0.24683544303797467</v>
      </c>
      <c r="F8" s="11">
        <v>1699</v>
      </c>
      <c r="G8" s="11">
        <v>1407</v>
      </c>
      <c r="H8" s="34">
        <v>0.207533759772566</v>
      </c>
    </row>
    <row r="9" spans="2:8" ht="15">
      <c r="B9" s="35" t="s">
        <v>149</v>
      </c>
      <c r="C9" s="109">
        <v>60076</v>
      </c>
      <c r="D9" s="109">
        <v>52397</v>
      </c>
      <c r="E9" s="36">
        <v>0.14655419203389508</v>
      </c>
      <c r="F9" s="109">
        <v>625470</v>
      </c>
      <c r="G9" s="109">
        <v>600708</v>
      </c>
      <c r="H9" s="36">
        <v>0.04122135879661992</v>
      </c>
    </row>
    <row r="10" spans="2:8" ht="15">
      <c r="B10" s="172" t="s">
        <v>150</v>
      </c>
      <c r="C10" s="22"/>
      <c r="D10" s="22"/>
      <c r="E10" s="22"/>
      <c r="F10" s="22"/>
      <c r="G10" s="22"/>
      <c r="H10" s="22"/>
    </row>
    <row r="11" spans="2:8" ht="15">
      <c r="B11" s="30"/>
      <c r="C11" s="29"/>
      <c r="D11" s="29"/>
      <c r="E11" s="29"/>
      <c r="F11" s="29"/>
      <c r="G11" s="29"/>
      <c r="H11" s="29"/>
    </row>
    <row r="12" spans="2:8" ht="15">
      <c r="B12" s="29"/>
      <c r="C12" s="29"/>
      <c r="D12" s="29"/>
      <c r="E12" s="29"/>
      <c r="F12" s="29"/>
      <c r="G12" s="29"/>
      <c r="H12" s="29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64</v>
      </c>
    </row>
    <row r="23" ht="15"/>
    <row r="24" ht="15"/>
    <row r="25" ht="15"/>
    <row r="26" ht="15"/>
    <row r="27" ht="15"/>
    <row r="28" ht="15">
      <c r="B28"/>
    </row>
    <row r="29" ht="15"/>
    <row r="45" ht="15">
      <c r="B45"/>
    </row>
  </sheetData>
  <sheetProtection/>
  <mergeCells count="1">
    <mergeCell ref="B3:H3"/>
  </mergeCells>
  <conditionalFormatting sqref="E7 H7">
    <cfRule type="cellIs" priority="104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K10" sqref="K10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9"/>
      <c r="O1" s="50">
        <v>43833</v>
      </c>
    </row>
    <row r="2" spans="2:15" ht="14.25" customHeight="1">
      <c r="B2" s="160" t="s">
        <v>57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2:15" ht="14.25" customHeight="1">
      <c r="B3" s="161" t="s">
        <v>58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6" t="s">
        <v>0</v>
      </c>
      <c r="C5" s="154" t="s">
        <v>1</v>
      </c>
      <c r="D5" s="138" t="s">
        <v>116</v>
      </c>
      <c r="E5" s="139"/>
      <c r="F5" s="139"/>
      <c r="G5" s="139"/>
      <c r="H5" s="140"/>
      <c r="I5" s="139" t="s">
        <v>112</v>
      </c>
      <c r="J5" s="139"/>
      <c r="K5" s="138" t="s">
        <v>117</v>
      </c>
      <c r="L5" s="139"/>
      <c r="M5" s="139"/>
      <c r="N5" s="139"/>
      <c r="O5" s="140"/>
    </row>
    <row r="6" spans="2:15" ht="14.25" customHeight="1">
      <c r="B6" s="137"/>
      <c r="C6" s="155"/>
      <c r="D6" s="145" t="s">
        <v>118</v>
      </c>
      <c r="E6" s="146"/>
      <c r="F6" s="146"/>
      <c r="G6" s="146"/>
      <c r="H6" s="147"/>
      <c r="I6" s="146" t="s">
        <v>113</v>
      </c>
      <c r="J6" s="146"/>
      <c r="K6" s="145" t="s">
        <v>119</v>
      </c>
      <c r="L6" s="146"/>
      <c r="M6" s="146"/>
      <c r="N6" s="146"/>
      <c r="O6" s="147"/>
    </row>
    <row r="7" spans="2:15" ht="14.25" customHeight="1">
      <c r="B7" s="137"/>
      <c r="C7" s="137"/>
      <c r="D7" s="141">
        <v>2019</v>
      </c>
      <c r="E7" s="142"/>
      <c r="F7" s="151">
        <v>2018</v>
      </c>
      <c r="G7" s="151"/>
      <c r="H7" s="126" t="s">
        <v>5</v>
      </c>
      <c r="I7" s="148">
        <v>2019</v>
      </c>
      <c r="J7" s="141" t="s">
        <v>120</v>
      </c>
      <c r="K7" s="141">
        <v>2019</v>
      </c>
      <c r="L7" s="142"/>
      <c r="M7" s="151">
        <v>2018</v>
      </c>
      <c r="N7" s="142"/>
      <c r="O7" s="153" t="s">
        <v>5</v>
      </c>
    </row>
    <row r="8" spans="2:15" ht="14.25" customHeight="1">
      <c r="B8" s="130" t="s">
        <v>6</v>
      </c>
      <c r="C8" s="130" t="s">
        <v>7</v>
      </c>
      <c r="D8" s="143"/>
      <c r="E8" s="144"/>
      <c r="F8" s="152"/>
      <c r="G8" s="152"/>
      <c r="H8" s="127"/>
      <c r="I8" s="149"/>
      <c r="J8" s="150"/>
      <c r="K8" s="143"/>
      <c r="L8" s="144"/>
      <c r="M8" s="152"/>
      <c r="N8" s="144"/>
      <c r="O8" s="153"/>
    </row>
    <row r="9" spans="2:15" ht="14.25" customHeight="1">
      <c r="B9" s="130"/>
      <c r="C9" s="130"/>
      <c r="D9" s="110" t="s">
        <v>8</v>
      </c>
      <c r="E9" s="112" t="s">
        <v>2</v>
      </c>
      <c r="F9" s="111" t="s">
        <v>8</v>
      </c>
      <c r="G9" s="39" t="s">
        <v>2</v>
      </c>
      <c r="H9" s="128" t="s">
        <v>9</v>
      </c>
      <c r="I9" s="40" t="s">
        <v>8</v>
      </c>
      <c r="J9" s="164" t="s">
        <v>121</v>
      </c>
      <c r="K9" s="110" t="s">
        <v>8</v>
      </c>
      <c r="L9" s="38" t="s">
        <v>2</v>
      </c>
      <c r="M9" s="111" t="s">
        <v>8</v>
      </c>
      <c r="N9" s="38" t="s">
        <v>2</v>
      </c>
      <c r="O9" s="162" t="s">
        <v>9</v>
      </c>
    </row>
    <row r="10" spans="2:15" ht="14.25" customHeight="1">
      <c r="B10" s="131"/>
      <c r="C10" s="131"/>
      <c r="D10" s="114" t="s">
        <v>10</v>
      </c>
      <c r="E10" s="113" t="s">
        <v>11</v>
      </c>
      <c r="F10" s="37" t="s">
        <v>10</v>
      </c>
      <c r="G10" s="42" t="s">
        <v>11</v>
      </c>
      <c r="H10" s="129"/>
      <c r="I10" s="41" t="s">
        <v>10</v>
      </c>
      <c r="J10" s="165"/>
      <c r="K10" s="114" t="s">
        <v>10</v>
      </c>
      <c r="L10" s="113" t="s">
        <v>11</v>
      </c>
      <c r="M10" s="37" t="s">
        <v>10</v>
      </c>
      <c r="N10" s="113" t="s">
        <v>11</v>
      </c>
      <c r="O10" s="163"/>
    </row>
    <row r="11" spans="2:15" ht="14.25" customHeight="1">
      <c r="B11" s="51">
        <v>1</v>
      </c>
      <c r="C11" s="52" t="s">
        <v>19</v>
      </c>
      <c r="D11" s="53">
        <v>6335</v>
      </c>
      <c r="E11" s="54">
        <v>0.1206689651231452</v>
      </c>
      <c r="F11" s="53">
        <v>5701</v>
      </c>
      <c r="G11" s="55">
        <v>0.1256003525005508</v>
      </c>
      <c r="H11" s="56">
        <v>0.11120855990177159</v>
      </c>
      <c r="I11" s="57">
        <v>6028</v>
      </c>
      <c r="J11" s="58">
        <v>0.05092899800928996</v>
      </c>
      <c r="K11" s="53">
        <v>68646</v>
      </c>
      <c r="L11" s="54">
        <v>0.12355336052325602</v>
      </c>
      <c r="M11" s="53">
        <v>69535</v>
      </c>
      <c r="N11" s="55">
        <v>0.13073216404174556</v>
      </c>
      <c r="O11" s="56">
        <v>-0.012784928453296929</v>
      </c>
    </row>
    <row r="12" spans="2:15" ht="14.25" customHeight="1">
      <c r="B12" s="59">
        <v>2</v>
      </c>
      <c r="C12" s="60" t="s">
        <v>21</v>
      </c>
      <c r="D12" s="61">
        <v>6324</v>
      </c>
      <c r="E12" s="62">
        <v>0.12045943732261567</v>
      </c>
      <c r="F12" s="61">
        <v>5500</v>
      </c>
      <c r="G12" s="63">
        <v>0.12117206433135051</v>
      </c>
      <c r="H12" s="64">
        <v>0.14981818181818185</v>
      </c>
      <c r="I12" s="65">
        <v>5081</v>
      </c>
      <c r="J12" s="66">
        <v>0.24463688250344418</v>
      </c>
      <c r="K12" s="61">
        <v>62771</v>
      </c>
      <c r="L12" s="62">
        <v>0.11297916839153489</v>
      </c>
      <c r="M12" s="61">
        <v>56037</v>
      </c>
      <c r="N12" s="63">
        <v>0.10535468866624427</v>
      </c>
      <c r="O12" s="64">
        <v>0.12017060156682202</v>
      </c>
    </row>
    <row r="13" spans="2:15" ht="14.25" customHeight="1">
      <c r="B13" s="59">
        <v>3</v>
      </c>
      <c r="C13" s="60" t="s">
        <v>20</v>
      </c>
      <c r="D13" s="61">
        <v>4482</v>
      </c>
      <c r="E13" s="62">
        <v>0.0853730547248519</v>
      </c>
      <c r="F13" s="61">
        <v>4812</v>
      </c>
      <c r="G13" s="63">
        <v>0.10601454064771976</v>
      </c>
      <c r="H13" s="64">
        <v>-0.0685785536159601</v>
      </c>
      <c r="I13" s="65">
        <v>4407</v>
      </c>
      <c r="J13" s="66">
        <v>0.017018379850238352</v>
      </c>
      <c r="K13" s="61">
        <v>53845</v>
      </c>
      <c r="L13" s="62">
        <v>0.09691359580128078</v>
      </c>
      <c r="M13" s="61">
        <v>56046</v>
      </c>
      <c r="N13" s="63">
        <v>0.10537160948994997</v>
      </c>
      <c r="O13" s="64">
        <v>-0.039271312850158835</v>
      </c>
    </row>
    <row r="14" spans="2:15" ht="14.25" customHeight="1">
      <c r="B14" s="59">
        <v>4</v>
      </c>
      <c r="C14" s="60" t="s">
        <v>22</v>
      </c>
      <c r="D14" s="61">
        <v>1869</v>
      </c>
      <c r="E14" s="62">
        <v>0.03560067810815444</v>
      </c>
      <c r="F14" s="61">
        <v>2495</v>
      </c>
      <c r="G14" s="63">
        <v>0.05496805463758537</v>
      </c>
      <c r="H14" s="64">
        <v>-0.2509018036072145</v>
      </c>
      <c r="I14" s="65">
        <v>2411</v>
      </c>
      <c r="J14" s="66">
        <v>-0.22480298631273332</v>
      </c>
      <c r="K14" s="61">
        <v>33805</v>
      </c>
      <c r="L14" s="62">
        <v>0.060844351491546045</v>
      </c>
      <c r="M14" s="61">
        <v>34612</v>
      </c>
      <c r="N14" s="63">
        <v>0.06507372778906877</v>
      </c>
      <c r="O14" s="64">
        <v>-0.023315613082168007</v>
      </c>
    </row>
    <row r="15" spans="2:15" ht="14.25" customHeight="1">
      <c r="B15" s="67">
        <v>5</v>
      </c>
      <c r="C15" s="68" t="s">
        <v>31</v>
      </c>
      <c r="D15" s="69">
        <v>1946</v>
      </c>
      <c r="E15" s="70">
        <v>0.037067372711861175</v>
      </c>
      <c r="F15" s="69">
        <v>2275</v>
      </c>
      <c r="G15" s="71">
        <v>0.05012117206433135</v>
      </c>
      <c r="H15" s="72">
        <v>-0.1446153846153846</v>
      </c>
      <c r="I15" s="73">
        <v>1818</v>
      </c>
      <c r="J15" s="74">
        <v>0.07040704070407044</v>
      </c>
      <c r="K15" s="69">
        <v>30877</v>
      </c>
      <c r="L15" s="70">
        <v>0.05557435411934528</v>
      </c>
      <c r="M15" s="69">
        <v>25166</v>
      </c>
      <c r="N15" s="71">
        <v>0.0473143832641773</v>
      </c>
      <c r="O15" s="72">
        <v>0.22693316379241835</v>
      </c>
    </row>
    <row r="16" spans="2:15" ht="14.25" customHeight="1">
      <c r="B16" s="51">
        <v>6</v>
      </c>
      <c r="C16" s="52" t="s">
        <v>23</v>
      </c>
      <c r="D16" s="53">
        <v>2922</v>
      </c>
      <c r="E16" s="54">
        <v>0.05565820301339073</v>
      </c>
      <c r="F16" s="53">
        <v>2667</v>
      </c>
      <c r="G16" s="55">
        <v>0.05875743555849306</v>
      </c>
      <c r="H16" s="56">
        <v>0.0956130483689539</v>
      </c>
      <c r="I16" s="57">
        <v>2936</v>
      </c>
      <c r="J16" s="58">
        <v>-0.00476839237057225</v>
      </c>
      <c r="K16" s="53">
        <v>30132</v>
      </c>
      <c r="L16" s="54">
        <v>0.054233456563918515</v>
      </c>
      <c r="M16" s="53">
        <v>31915</v>
      </c>
      <c r="N16" s="55">
        <v>0.06000312095192794</v>
      </c>
      <c r="O16" s="56">
        <v>-0.055867147109509685</v>
      </c>
    </row>
    <row r="17" spans="2:15" ht="14.25" customHeight="1">
      <c r="B17" s="59">
        <v>7</v>
      </c>
      <c r="C17" s="60" t="s">
        <v>24</v>
      </c>
      <c r="D17" s="61">
        <v>2685</v>
      </c>
      <c r="E17" s="62">
        <v>0.05114383131107259</v>
      </c>
      <c r="F17" s="61">
        <v>1736</v>
      </c>
      <c r="G17" s="63">
        <v>0.038246309759859</v>
      </c>
      <c r="H17" s="64">
        <v>0.5466589861751152</v>
      </c>
      <c r="I17" s="65">
        <v>2248</v>
      </c>
      <c r="J17" s="66">
        <v>0.19439501779359425</v>
      </c>
      <c r="K17" s="61">
        <v>29389</v>
      </c>
      <c r="L17" s="62">
        <v>0.05289615873347276</v>
      </c>
      <c r="M17" s="61">
        <v>24708</v>
      </c>
      <c r="N17" s="63">
        <v>0.04645330134670956</v>
      </c>
      <c r="O17" s="64">
        <v>0.1894528088068641</v>
      </c>
    </row>
    <row r="18" spans="2:15" ht="14.25" customHeight="1">
      <c r="B18" s="59">
        <v>8</v>
      </c>
      <c r="C18" s="60" t="s">
        <v>26</v>
      </c>
      <c r="D18" s="61">
        <v>2631</v>
      </c>
      <c r="E18" s="62">
        <v>0.05011524029029124</v>
      </c>
      <c r="F18" s="61">
        <v>2012</v>
      </c>
      <c r="G18" s="63">
        <v>0.04432694426085041</v>
      </c>
      <c r="H18" s="64">
        <v>0.30765407554671964</v>
      </c>
      <c r="I18" s="65">
        <v>2497</v>
      </c>
      <c r="J18" s="66">
        <v>0.05366439727673211</v>
      </c>
      <c r="K18" s="61">
        <v>27581</v>
      </c>
      <c r="L18" s="62">
        <v>0.04964200735063841</v>
      </c>
      <c r="M18" s="61">
        <v>26014</v>
      </c>
      <c r="N18" s="63">
        <v>0.048908700875558625</v>
      </c>
      <c r="O18" s="64">
        <v>0.06023679557161521</v>
      </c>
    </row>
    <row r="19" spans="2:15" ht="14.25" customHeight="1">
      <c r="B19" s="59">
        <v>9</v>
      </c>
      <c r="C19" s="60" t="s">
        <v>25</v>
      </c>
      <c r="D19" s="61">
        <v>2295</v>
      </c>
      <c r="E19" s="62">
        <v>0.043715118383207296</v>
      </c>
      <c r="F19" s="61">
        <v>2101</v>
      </c>
      <c r="G19" s="63">
        <v>0.0462877285745759</v>
      </c>
      <c r="H19" s="64">
        <v>0.09233698238933852</v>
      </c>
      <c r="I19" s="65">
        <v>2039</v>
      </c>
      <c r="J19" s="66">
        <v>0.12555174104953415</v>
      </c>
      <c r="K19" s="61">
        <v>24378</v>
      </c>
      <c r="L19" s="62">
        <v>0.04387704779354857</v>
      </c>
      <c r="M19" s="61">
        <v>22800</v>
      </c>
      <c r="N19" s="63">
        <v>0.042866086721101586</v>
      </c>
      <c r="O19" s="64">
        <v>0.06921052631578939</v>
      </c>
    </row>
    <row r="20" spans="2:15" ht="14.25" customHeight="1">
      <c r="B20" s="67">
        <v>10</v>
      </c>
      <c r="C20" s="68" t="s">
        <v>34</v>
      </c>
      <c r="D20" s="69">
        <v>3120</v>
      </c>
      <c r="E20" s="70">
        <v>0.05942970342292234</v>
      </c>
      <c r="F20" s="69">
        <v>2653</v>
      </c>
      <c r="G20" s="71">
        <v>0.05844899757655871</v>
      </c>
      <c r="H20" s="72">
        <v>0.1760271390878252</v>
      </c>
      <c r="I20" s="73">
        <v>1908</v>
      </c>
      <c r="J20" s="74">
        <v>0.6352201257861636</v>
      </c>
      <c r="K20" s="69">
        <v>21755</v>
      </c>
      <c r="L20" s="70">
        <v>0.039156008480952055</v>
      </c>
      <c r="M20" s="69">
        <v>21130</v>
      </c>
      <c r="N20" s="71">
        <v>0.03972633387793318</v>
      </c>
      <c r="O20" s="72">
        <v>0.02957879791765272</v>
      </c>
    </row>
    <row r="21" spans="2:15" ht="14.25" customHeight="1">
      <c r="B21" s="51">
        <v>11</v>
      </c>
      <c r="C21" s="52" t="s">
        <v>18</v>
      </c>
      <c r="D21" s="53">
        <v>2580</v>
      </c>
      <c r="E21" s="54">
        <v>0.04914379321510886</v>
      </c>
      <c r="F21" s="53">
        <v>1748</v>
      </c>
      <c r="G21" s="55">
        <v>0.038510685172945584</v>
      </c>
      <c r="H21" s="56">
        <v>0.4759725400457666</v>
      </c>
      <c r="I21" s="57">
        <v>1542</v>
      </c>
      <c r="J21" s="58">
        <v>0.6731517509727627</v>
      </c>
      <c r="K21" s="53">
        <v>20708</v>
      </c>
      <c r="L21" s="54">
        <v>0.03727155245339256</v>
      </c>
      <c r="M21" s="53">
        <v>15620</v>
      </c>
      <c r="N21" s="55">
        <v>0.029367029587000295</v>
      </c>
      <c r="O21" s="56">
        <v>0.32573623559539056</v>
      </c>
    </row>
    <row r="22" spans="2:15" ht="14.25" customHeight="1">
      <c r="B22" s="59">
        <v>12</v>
      </c>
      <c r="C22" s="60" t="s">
        <v>50</v>
      </c>
      <c r="D22" s="61">
        <v>2078</v>
      </c>
      <c r="E22" s="62">
        <v>0.03958170631821559</v>
      </c>
      <c r="F22" s="61">
        <v>1251</v>
      </c>
      <c r="G22" s="63">
        <v>0.02756113681427627</v>
      </c>
      <c r="H22" s="64">
        <v>0.6610711430855316</v>
      </c>
      <c r="I22" s="65">
        <v>2117</v>
      </c>
      <c r="J22" s="66">
        <v>-0.018422295701464364</v>
      </c>
      <c r="K22" s="61">
        <v>15670</v>
      </c>
      <c r="L22" s="62">
        <v>0.028203845226224718</v>
      </c>
      <c r="M22" s="61">
        <v>12574</v>
      </c>
      <c r="N22" s="63">
        <v>0.023640270808382952</v>
      </c>
      <c r="O22" s="64">
        <v>0.24622236360744387</v>
      </c>
    </row>
    <row r="23" spans="2:15" ht="14.25" customHeight="1">
      <c r="B23" s="59">
        <v>13</v>
      </c>
      <c r="C23" s="60" t="s">
        <v>29</v>
      </c>
      <c r="D23" s="61">
        <v>1297</v>
      </c>
      <c r="E23" s="62">
        <v>0.024705232480618677</v>
      </c>
      <c r="F23" s="61">
        <v>1281</v>
      </c>
      <c r="G23" s="63">
        <v>0.02822207534699273</v>
      </c>
      <c r="H23" s="64">
        <v>0.012490241998438734</v>
      </c>
      <c r="I23" s="65">
        <v>1209</v>
      </c>
      <c r="J23" s="66">
        <v>0.07278742762613732</v>
      </c>
      <c r="K23" s="61">
        <v>15465</v>
      </c>
      <c r="L23" s="62">
        <v>0.027834873415671042</v>
      </c>
      <c r="M23" s="61">
        <v>15672</v>
      </c>
      <c r="N23" s="63">
        <v>0.02946479434618877</v>
      </c>
      <c r="O23" s="64">
        <v>-0.01320826952526799</v>
      </c>
    </row>
    <row r="24" spans="2:15" ht="14.25" customHeight="1">
      <c r="B24" s="59">
        <v>14</v>
      </c>
      <c r="C24" s="60" t="s">
        <v>28</v>
      </c>
      <c r="D24" s="61">
        <v>1871</v>
      </c>
      <c r="E24" s="62">
        <v>0.035638774071887085</v>
      </c>
      <c r="F24" s="61">
        <v>894</v>
      </c>
      <c r="G24" s="63">
        <v>0.019695968274950428</v>
      </c>
      <c r="H24" s="64">
        <v>1.092841163310962</v>
      </c>
      <c r="I24" s="65">
        <v>1417</v>
      </c>
      <c r="J24" s="66">
        <v>0.320395201129146</v>
      </c>
      <c r="K24" s="61">
        <v>14800</v>
      </c>
      <c r="L24" s="62">
        <v>0.026637964859484737</v>
      </c>
      <c r="M24" s="61">
        <v>13009</v>
      </c>
      <c r="N24" s="63">
        <v>0.02445811062082502</v>
      </c>
      <c r="O24" s="64">
        <v>0.1376739180567299</v>
      </c>
    </row>
    <row r="25" spans="2:15" ht="14.25" customHeight="1">
      <c r="B25" s="67">
        <v>15</v>
      </c>
      <c r="C25" s="68" t="s">
        <v>35</v>
      </c>
      <c r="D25" s="69">
        <v>1615</v>
      </c>
      <c r="E25" s="70">
        <v>0.03076249071410884</v>
      </c>
      <c r="F25" s="69">
        <v>1370</v>
      </c>
      <c r="G25" s="71">
        <v>0.03018285966071822</v>
      </c>
      <c r="H25" s="72">
        <v>0.17883211678832112</v>
      </c>
      <c r="I25" s="73">
        <v>1182</v>
      </c>
      <c r="J25" s="74">
        <v>0.36632825719120143</v>
      </c>
      <c r="K25" s="69">
        <v>13777</v>
      </c>
      <c r="L25" s="70">
        <v>0.02479670553169738</v>
      </c>
      <c r="M25" s="69">
        <v>14681</v>
      </c>
      <c r="N25" s="71">
        <v>0.027601623647039136</v>
      </c>
      <c r="O25" s="72">
        <v>-0.06157618690824873</v>
      </c>
    </row>
    <row r="26" spans="2:15" ht="14.25" customHeight="1">
      <c r="B26" s="51">
        <v>16</v>
      </c>
      <c r="C26" s="52" t="s">
        <v>55</v>
      </c>
      <c r="D26" s="53">
        <v>1327</v>
      </c>
      <c r="E26" s="54">
        <v>0.025276671936608316</v>
      </c>
      <c r="F26" s="53">
        <v>598</v>
      </c>
      <c r="G26" s="55">
        <v>0.013174708085481384</v>
      </c>
      <c r="H26" s="56">
        <v>1.2190635451505019</v>
      </c>
      <c r="I26" s="57">
        <v>958</v>
      </c>
      <c r="J26" s="58">
        <v>0.3851774530271399</v>
      </c>
      <c r="K26" s="53">
        <v>12433</v>
      </c>
      <c r="L26" s="54">
        <v>0.022377690344457683</v>
      </c>
      <c r="M26" s="53">
        <v>12589</v>
      </c>
      <c r="N26" s="55">
        <v>0.02366847218122578</v>
      </c>
      <c r="O26" s="56">
        <v>-0.012391770593375151</v>
      </c>
    </row>
    <row r="27" spans="2:15" ht="14.25" customHeight="1">
      <c r="B27" s="59">
        <v>17</v>
      </c>
      <c r="C27" s="60" t="s">
        <v>30</v>
      </c>
      <c r="D27" s="61">
        <v>1092</v>
      </c>
      <c r="E27" s="62">
        <v>0.02080039619802282</v>
      </c>
      <c r="F27" s="61">
        <v>797</v>
      </c>
      <c r="G27" s="63">
        <v>0.017558933685833885</v>
      </c>
      <c r="H27" s="64">
        <v>0.37013801756587195</v>
      </c>
      <c r="I27" s="65">
        <v>868</v>
      </c>
      <c r="J27" s="66">
        <v>0.25806451612903225</v>
      </c>
      <c r="K27" s="61">
        <v>11887</v>
      </c>
      <c r="L27" s="62">
        <v>0.021394965424641556</v>
      </c>
      <c r="M27" s="61">
        <v>10816</v>
      </c>
      <c r="N27" s="63">
        <v>0.020335069911203277</v>
      </c>
      <c r="O27" s="64">
        <v>0.09901997041420119</v>
      </c>
    </row>
    <row r="28" spans="2:15" ht="14.25" customHeight="1">
      <c r="B28" s="59">
        <v>18</v>
      </c>
      <c r="C28" s="60" t="s">
        <v>27</v>
      </c>
      <c r="D28" s="61">
        <v>1079</v>
      </c>
      <c r="E28" s="62">
        <v>0.020552772433760642</v>
      </c>
      <c r="F28" s="61">
        <v>734</v>
      </c>
      <c r="G28" s="63">
        <v>0.016170962767129322</v>
      </c>
      <c r="H28" s="64">
        <v>0.47002724795640316</v>
      </c>
      <c r="I28" s="65">
        <v>792</v>
      </c>
      <c r="J28" s="66">
        <v>0.36237373737373746</v>
      </c>
      <c r="K28" s="61">
        <v>11423</v>
      </c>
      <c r="L28" s="62">
        <v>0.0205598292290469</v>
      </c>
      <c r="M28" s="61">
        <v>14759</v>
      </c>
      <c r="N28" s="63">
        <v>0.027748270785821854</v>
      </c>
      <c r="O28" s="64">
        <v>-0.22603157395487494</v>
      </c>
    </row>
    <row r="29" spans="2:16" ht="14.25" customHeight="1">
      <c r="B29" s="59">
        <v>19</v>
      </c>
      <c r="C29" s="60" t="s">
        <v>33</v>
      </c>
      <c r="D29" s="61">
        <v>733</v>
      </c>
      <c r="E29" s="62">
        <v>0.013962170708013486</v>
      </c>
      <c r="F29" s="61">
        <v>825</v>
      </c>
      <c r="G29" s="63">
        <v>0.018175809649702578</v>
      </c>
      <c r="H29" s="64">
        <v>-0.11151515151515157</v>
      </c>
      <c r="I29" s="65">
        <v>568</v>
      </c>
      <c r="J29" s="66">
        <v>0.29049295774647876</v>
      </c>
      <c r="K29" s="61">
        <v>11140</v>
      </c>
      <c r="L29" s="62">
        <v>0.02005046814423378</v>
      </c>
      <c r="M29" s="61">
        <v>9510</v>
      </c>
      <c r="N29" s="63">
        <v>0.017879670382354215</v>
      </c>
      <c r="O29" s="64">
        <v>0.17139852786540488</v>
      </c>
      <c r="P29" s="50"/>
    </row>
    <row r="30" spans="2:16" ht="14.25" customHeight="1">
      <c r="B30" s="67">
        <v>20</v>
      </c>
      <c r="C30" s="68" t="s">
        <v>36</v>
      </c>
      <c r="D30" s="69">
        <v>761</v>
      </c>
      <c r="E30" s="70">
        <v>0.014495514200270482</v>
      </c>
      <c r="F30" s="69">
        <v>483</v>
      </c>
      <c r="G30" s="71">
        <v>0.010641110376734963</v>
      </c>
      <c r="H30" s="72">
        <v>0.5755693581780539</v>
      </c>
      <c r="I30" s="73">
        <v>844</v>
      </c>
      <c r="J30" s="74">
        <v>-0.09834123222748814</v>
      </c>
      <c r="K30" s="69">
        <v>10975</v>
      </c>
      <c r="L30" s="70">
        <v>0.019753490833300337</v>
      </c>
      <c r="M30" s="69">
        <v>10447</v>
      </c>
      <c r="N30" s="71">
        <v>0.01964131613926966</v>
      </c>
      <c r="O30" s="72">
        <v>0.05054082511725855</v>
      </c>
      <c r="P30" s="50"/>
    </row>
    <row r="31" spans="2:15" ht="14.25" customHeight="1">
      <c r="B31" s="124" t="s">
        <v>53</v>
      </c>
      <c r="C31" s="125"/>
      <c r="D31" s="25">
        <f>SUM(D11:D30)</f>
        <v>49042</v>
      </c>
      <c r="E31" s="4">
        <f>D31/D33</f>
        <v>0.9341511266881274</v>
      </c>
      <c r="F31" s="25">
        <f>SUM(F11:F30)</f>
        <v>41933</v>
      </c>
      <c r="G31" s="4">
        <f>F31/F33</f>
        <v>0.9238378497466402</v>
      </c>
      <c r="H31" s="7">
        <f>D31/F31-1</f>
        <v>0.1695323492237617</v>
      </c>
      <c r="I31" s="25">
        <f>SUM(I11:I30)</f>
        <v>42870</v>
      </c>
      <c r="J31" s="4">
        <f>D31/I31-1</f>
        <v>0.14397014229064609</v>
      </c>
      <c r="K31" s="25">
        <f>SUM(K11:K30)</f>
        <v>521457</v>
      </c>
      <c r="L31" s="4">
        <f>K31/K33</f>
        <v>0.938550894711644</v>
      </c>
      <c r="M31" s="25">
        <f>SUM(M11:M30)</f>
        <v>497640</v>
      </c>
      <c r="N31" s="4">
        <f>M31/M33</f>
        <v>0.9356087454337277</v>
      </c>
      <c r="O31" s="7">
        <f>K31/M31-1</f>
        <v>0.04785989872196761</v>
      </c>
    </row>
    <row r="32" spans="2:15" ht="14.25" customHeight="1">
      <c r="B32" s="124" t="s">
        <v>12</v>
      </c>
      <c r="C32" s="125"/>
      <c r="D32" s="3">
        <f>D33-SUM(D11:D30)</f>
        <v>3457</v>
      </c>
      <c r="E32" s="4">
        <f>D32/D33</f>
        <v>0.06584887331187261</v>
      </c>
      <c r="F32" s="5">
        <f>F33-SUM(F11:F30)</f>
        <v>3457</v>
      </c>
      <c r="G32" s="6">
        <f>F32/F33</f>
        <v>0.07616215025335978</v>
      </c>
      <c r="H32" s="7">
        <f>D32/F32-1</f>
        <v>0</v>
      </c>
      <c r="I32" s="5">
        <f>I33-SUM(I11:I30)</f>
        <v>2505</v>
      </c>
      <c r="J32" s="8">
        <f>D32/I32-1</f>
        <v>0.3800399201596807</v>
      </c>
      <c r="K32" s="3">
        <f>K33-SUM(K11:K30)</f>
        <v>34141</v>
      </c>
      <c r="L32" s="4">
        <f>K32/K33</f>
        <v>0.06144910528835597</v>
      </c>
      <c r="M32" s="3">
        <f>M33-SUM(M11:M30)</f>
        <v>34249</v>
      </c>
      <c r="N32" s="4">
        <f>M32/M33</f>
        <v>0.06439125456627229</v>
      </c>
      <c r="O32" s="7">
        <f>K32/M32-1</f>
        <v>-0.00315337674092675</v>
      </c>
    </row>
    <row r="33" spans="2:17" ht="14.25" customHeight="1">
      <c r="B33" s="120" t="s">
        <v>13</v>
      </c>
      <c r="C33" s="121"/>
      <c r="D33" s="46">
        <v>52499</v>
      </c>
      <c r="E33" s="75">
        <v>1</v>
      </c>
      <c r="F33" s="46">
        <v>45390</v>
      </c>
      <c r="G33" s="76">
        <v>0.9999999999999999</v>
      </c>
      <c r="H33" s="43">
        <v>0.15662040096937657</v>
      </c>
      <c r="I33" s="47">
        <v>45375</v>
      </c>
      <c r="J33" s="44">
        <v>0.15700275482093673</v>
      </c>
      <c r="K33" s="46">
        <v>555598</v>
      </c>
      <c r="L33" s="75">
        <v>1</v>
      </c>
      <c r="M33" s="46">
        <v>531889</v>
      </c>
      <c r="N33" s="76">
        <v>1.0000000000000004</v>
      </c>
      <c r="O33" s="43">
        <v>0.044575089915377175</v>
      </c>
      <c r="P33" s="13"/>
      <c r="Q33" s="13"/>
    </row>
    <row r="34" ht="14.25" customHeight="1">
      <c r="B34" t="s">
        <v>97</v>
      </c>
    </row>
    <row r="35" ht="15">
      <c r="B35" s="9" t="s">
        <v>98</v>
      </c>
    </row>
    <row r="37" spans="2:12" ht="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22" ht="15">
      <c r="B38" s="132" t="s">
        <v>122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20"/>
      <c r="N38" s="20"/>
      <c r="O38" s="132" t="s">
        <v>83</v>
      </c>
      <c r="P38" s="132"/>
      <c r="Q38" s="132"/>
      <c r="R38" s="132"/>
      <c r="S38" s="132"/>
      <c r="T38" s="132"/>
      <c r="U38" s="132"/>
      <c r="V38" s="132"/>
    </row>
    <row r="39" spans="2:22" ht="15">
      <c r="B39" s="133" t="s">
        <v>123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20"/>
      <c r="N39" s="20"/>
      <c r="O39" s="133" t="s">
        <v>84</v>
      </c>
      <c r="P39" s="133"/>
      <c r="Q39" s="133"/>
      <c r="R39" s="133"/>
      <c r="S39" s="133"/>
      <c r="T39" s="133"/>
      <c r="U39" s="133"/>
      <c r="V39" s="133"/>
    </row>
    <row r="40" spans="2:22" ht="15" customHeight="1">
      <c r="B40" s="14"/>
      <c r="C40" s="14"/>
      <c r="D40" s="14"/>
      <c r="E40" s="14"/>
      <c r="F40" s="14"/>
      <c r="G40" s="14"/>
      <c r="H40" s="14"/>
      <c r="I40" s="14"/>
      <c r="J40" s="14"/>
      <c r="K40" s="77"/>
      <c r="L40" s="78" t="s">
        <v>4</v>
      </c>
      <c r="O40" s="14"/>
      <c r="P40" s="14"/>
      <c r="Q40" s="14"/>
      <c r="R40" s="14"/>
      <c r="S40" s="14"/>
      <c r="T40" s="14"/>
      <c r="U40" s="77"/>
      <c r="V40" s="78" t="s">
        <v>4</v>
      </c>
    </row>
    <row r="41" spans="2:22" ht="15">
      <c r="B41" s="136" t="s">
        <v>0</v>
      </c>
      <c r="C41" s="136" t="s">
        <v>52</v>
      </c>
      <c r="D41" s="138" t="s">
        <v>116</v>
      </c>
      <c r="E41" s="139"/>
      <c r="F41" s="139"/>
      <c r="G41" s="139"/>
      <c r="H41" s="139"/>
      <c r="I41" s="140"/>
      <c r="J41" s="138" t="s">
        <v>112</v>
      </c>
      <c r="K41" s="139"/>
      <c r="L41" s="140"/>
      <c r="O41" s="136" t="s">
        <v>0</v>
      </c>
      <c r="P41" s="136" t="s">
        <v>52</v>
      </c>
      <c r="Q41" s="138" t="s">
        <v>117</v>
      </c>
      <c r="R41" s="139"/>
      <c r="S41" s="139"/>
      <c r="T41" s="139"/>
      <c r="U41" s="139"/>
      <c r="V41" s="140"/>
    </row>
    <row r="42" spans="2:22" ht="15" customHeight="1">
      <c r="B42" s="137"/>
      <c r="C42" s="137"/>
      <c r="D42" s="145" t="s">
        <v>118</v>
      </c>
      <c r="E42" s="146"/>
      <c r="F42" s="146"/>
      <c r="G42" s="146"/>
      <c r="H42" s="146"/>
      <c r="I42" s="147"/>
      <c r="J42" s="145" t="s">
        <v>113</v>
      </c>
      <c r="K42" s="146"/>
      <c r="L42" s="147"/>
      <c r="O42" s="137"/>
      <c r="P42" s="137"/>
      <c r="Q42" s="145" t="s">
        <v>119</v>
      </c>
      <c r="R42" s="146"/>
      <c r="S42" s="146"/>
      <c r="T42" s="146"/>
      <c r="U42" s="146"/>
      <c r="V42" s="147"/>
    </row>
    <row r="43" spans="2:22" ht="15" customHeight="1">
      <c r="B43" s="137"/>
      <c r="C43" s="137"/>
      <c r="D43" s="141">
        <v>2019</v>
      </c>
      <c r="E43" s="142"/>
      <c r="F43" s="151">
        <v>2018</v>
      </c>
      <c r="G43" s="142"/>
      <c r="H43" s="126" t="s">
        <v>5</v>
      </c>
      <c r="I43" s="122" t="s">
        <v>60</v>
      </c>
      <c r="J43" s="156">
        <v>2019</v>
      </c>
      <c r="K43" s="123" t="s">
        <v>120</v>
      </c>
      <c r="L43" s="122" t="s">
        <v>124</v>
      </c>
      <c r="O43" s="137"/>
      <c r="P43" s="137"/>
      <c r="Q43" s="141">
        <v>2019</v>
      </c>
      <c r="R43" s="142"/>
      <c r="S43" s="141">
        <v>2018</v>
      </c>
      <c r="T43" s="142"/>
      <c r="U43" s="126" t="s">
        <v>5</v>
      </c>
      <c r="V43" s="134" t="s">
        <v>66</v>
      </c>
    </row>
    <row r="44" spans="2:22" ht="15">
      <c r="B44" s="130" t="s">
        <v>6</v>
      </c>
      <c r="C44" s="130" t="s">
        <v>52</v>
      </c>
      <c r="D44" s="143"/>
      <c r="E44" s="144"/>
      <c r="F44" s="152"/>
      <c r="G44" s="144"/>
      <c r="H44" s="127"/>
      <c r="I44" s="123"/>
      <c r="J44" s="156"/>
      <c r="K44" s="123"/>
      <c r="L44" s="123"/>
      <c r="O44" s="130" t="s">
        <v>6</v>
      </c>
      <c r="P44" s="130" t="s">
        <v>52</v>
      </c>
      <c r="Q44" s="143"/>
      <c r="R44" s="144"/>
      <c r="S44" s="143"/>
      <c r="T44" s="144"/>
      <c r="U44" s="127"/>
      <c r="V44" s="135"/>
    </row>
    <row r="45" spans="2:22" ht="15" customHeight="1">
      <c r="B45" s="130"/>
      <c r="C45" s="130"/>
      <c r="D45" s="110" t="s">
        <v>8</v>
      </c>
      <c r="E45" s="79" t="s">
        <v>2</v>
      </c>
      <c r="F45" s="110" t="s">
        <v>8</v>
      </c>
      <c r="G45" s="79" t="s">
        <v>2</v>
      </c>
      <c r="H45" s="128" t="s">
        <v>9</v>
      </c>
      <c r="I45" s="128" t="s">
        <v>61</v>
      </c>
      <c r="J45" s="80" t="s">
        <v>8</v>
      </c>
      <c r="K45" s="157" t="s">
        <v>121</v>
      </c>
      <c r="L45" s="157" t="s">
        <v>125</v>
      </c>
      <c r="O45" s="130"/>
      <c r="P45" s="130"/>
      <c r="Q45" s="110" t="s">
        <v>8</v>
      </c>
      <c r="R45" s="79" t="s">
        <v>2</v>
      </c>
      <c r="S45" s="110" t="s">
        <v>8</v>
      </c>
      <c r="T45" s="79" t="s">
        <v>2</v>
      </c>
      <c r="U45" s="128" t="s">
        <v>9</v>
      </c>
      <c r="V45" s="118" t="s">
        <v>67</v>
      </c>
    </row>
    <row r="46" spans="2:22" ht="15" customHeight="1">
      <c r="B46" s="131"/>
      <c r="C46" s="131"/>
      <c r="D46" s="114" t="s">
        <v>10</v>
      </c>
      <c r="E46" s="42" t="s">
        <v>11</v>
      </c>
      <c r="F46" s="114" t="s">
        <v>10</v>
      </c>
      <c r="G46" s="42" t="s">
        <v>11</v>
      </c>
      <c r="H46" s="159"/>
      <c r="I46" s="159"/>
      <c r="J46" s="114" t="s">
        <v>10</v>
      </c>
      <c r="K46" s="158"/>
      <c r="L46" s="158"/>
      <c r="O46" s="131"/>
      <c r="P46" s="131"/>
      <c r="Q46" s="114" t="s">
        <v>10</v>
      </c>
      <c r="R46" s="42" t="s">
        <v>11</v>
      </c>
      <c r="S46" s="114" t="s">
        <v>10</v>
      </c>
      <c r="T46" s="42" t="s">
        <v>11</v>
      </c>
      <c r="U46" s="129"/>
      <c r="V46" s="119"/>
    </row>
    <row r="47" spans="2:22" ht="15">
      <c r="B47" s="51">
        <v>1</v>
      </c>
      <c r="C47" s="81" t="s">
        <v>63</v>
      </c>
      <c r="D47" s="53">
        <v>2065</v>
      </c>
      <c r="E47" s="58">
        <v>0.03933408255395341</v>
      </c>
      <c r="F47" s="53">
        <v>565</v>
      </c>
      <c r="G47" s="58">
        <v>0.012447675699493281</v>
      </c>
      <c r="H47" s="82">
        <v>2.6548672566371683</v>
      </c>
      <c r="I47" s="83">
        <v>20</v>
      </c>
      <c r="J47" s="53">
        <v>1807</v>
      </c>
      <c r="K47" s="84">
        <v>0.1427780852241285</v>
      </c>
      <c r="L47" s="85">
        <v>0</v>
      </c>
      <c r="O47" s="51">
        <v>1</v>
      </c>
      <c r="P47" s="81" t="s">
        <v>39</v>
      </c>
      <c r="Q47" s="53">
        <v>20375</v>
      </c>
      <c r="R47" s="58">
        <v>0.036672198244054155</v>
      </c>
      <c r="S47" s="53">
        <v>21125</v>
      </c>
      <c r="T47" s="58">
        <v>0.0397169334203189</v>
      </c>
      <c r="U47" s="56">
        <v>-0.035502958579881616</v>
      </c>
      <c r="V47" s="85">
        <v>0</v>
      </c>
    </row>
    <row r="48" spans="2:22" ht="15" customHeight="1">
      <c r="B48" s="86">
        <v>2</v>
      </c>
      <c r="C48" s="87" t="s">
        <v>39</v>
      </c>
      <c r="D48" s="61">
        <v>1779</v>
      </c>
      <c r="E48" s="66">
        <v>0.03388635974018553</v>
      </c>
      <c r="F48" s="61">
        <v>1526</v>
      </c>
      <c r="G48" s="66">
        <v>0.033619740030843795</v>
      </c>
      <c r="H48" s="88">
        <v>0.16579292267365653</v>
      </c>
      <c r="I48" s="89">
        <v>0</v>
      </c>
      <c r="J48" s="61">
        <v>1591</v>
      </c>
      <c r="K48" s="90">
        <v>0.11816467630421124</v>
      </c>
      <c r="L48" s="91">
        <v>0</v>
      </c>
      <c r="O48" s="86">
        <v>2</v>
      </c>
      <c r="P48" s="87" t="s">
        <v>63</v>
      </c>
      <c r="Q48" s="61">
        <v>19699</v>
      </c>
      <c r="R48" s="66">
        <v>0.03545549120047228</v>
      </c>
      <c r="S48" s="61">
        <v>7509</v>
      </c>
      <c r="T48" s="66">
        <v>0.014117607245120692</v>
      </c>
      <c r="U48" s="64">
        <v>1.6233852710081238</v>
      </c>
      <c r="V48" s="91">
        <v>14</v>
      </c>
    </row>
    <row r="49" spans="2:22" ht="15" customHeight="1">
      <c r="B49" s="86">
        <v>3</v>
      </c>
      <c r="C49" s="87" t="s">
        <v>46</v>
      </c>
      <c r="D49" s="61">
        <v>1714</v>
      </c>
      <c r="E49" s="66">
        <v>0.032648240918874645</v>
      </c>
      <c r="F49" s="61">
        <v>1862</v>
      </c>
      <c r="G49" s="66">
        <v>0.04102225159726812</v>
      </c>
      <c r="H49" s="88">
        <v>-0.07948442534908695</v>
      </c>
      <c r="I49" s="89">
        <v>-2</v>
      </c>
      <c r="J49" s="61">
        <v>1273</v>
      </c>
      <c r="K49" s="90">
        <v>0.34642576590730556</v>
      </c>
      <c r="L49" s="91">
        <v>2</v>
      </c>
      <c r="O49" s="86">
        <v>3</v>
      </c>
      <c r="P49" s="87" t="s">
        <v>42</v>
      </c>
      <c r="Q49" s="61">
        <v>17096</v>
      </c>
      <c r="R49" s="66">
        <v>0.030770449137685882</v>
      </c>
      <c r="S49" s="61">
        <v>19644</v>
      </c>
      <c r="T49" s="66">
        <v>0.03693251787497016</v>
      </c>
      <c r="U49" s="64">
        <v>-0.12970881694155978</v>
      </c>
      <c r="V49" s="91">
        <v>-1</v>
      </c>
    </row>
    <row r="50" spans="2:22" ht="15">
      <c r="B50" s="86">
        <v>4</v>
      </c>
      <c r="C50" s="87" t="s">
        <v>68</v>
      </c>
      <c r="D50" s="61">
        <v>1184</v>
      </c>
      <c r="E50" s="66">
        <v>0.022552810529724375</v>
      </c>
      <c r="F50" s="61">
        <v>558</v>
      </c>
      <c r="G50" s="66">
        <v>0.012293456708526107</v>
      </c>
      <c r="H50" s="88">
        <v>1.1218637992831542</v>
      </c>
      <c r="I50" s="89">
        <v>18</v>
      </c>
      <c r="J50" s="61">
        <v>916</v>
      </c>
      <c r="K50" s="90">
        <v>0.2925764192139737</v>
      </c>
      <c r="L50" s="91">
        <v>4</v>
      </c>
      <c r="O50" s="86">
        <v>4</v>
      </c>
      <c r="P50" s="87" t="s">
        <v>45</v>
      </c>
      <c r="Q50" s="61">
        <v>15342</v>
      </c>
      <c r="R50" s="66">
        <v>0.02761349032933884</v>
      </c>
      <c r="S50" s="61">
        <v>9845</v>
      </c>
      <c r="T50" s="66">
        <v>0.01850950104251075</v>
      </c>
      <c r="U50" s="64">
        <v>0.5583544946673438</v>
      </c>
      <c r="V50" s="91">
        <v>4</v>
      </c>
    </row>
    <row r="51" spans="2:22" ht="15" customHeight="1">
      <c r="B51" s="86">
        <v>5</v>
      </c>
      <c r="C51" s="92" t="s">
        <v>42</v>
      </c>
      <c r="D51" s="69">
        <v>1075</v>
      </c>
      <c r="E51" s="74">
        <v>0.020476580506295358</v>
      </c>
      <c r="F51" s="69">
        <v>1359</v>
      </c>
      <c r="G51" s="74">
        <v>0.02994051553205552</v>
      </c>
      <c r="H51" s="93">
        <v>-0.20897718910963947</v>
      </c>
      <c r="I51" s="94">
        <v>-2</v>
      </c>
      <c r="J51" s="69">
        <v>1439</v>
      </c>
      <c r="K51" s="95">
        <v>-0.2529534398888117</v>
      </c>
      <c r="L51" s="96">
        <v>-2</v>
      </c>
      <c r="O51" s="86">
        <v>5</v>
      </c>
      <c r="P51" s="92" t="s">
        <v>46</v>
      </c>
      <c r="Q51" s="69">
        <v>14069</v>
      </c>
      <c r="R51" s="74">
        <v>0.02532226537892505</v>
      </c>
      <c r="S51" s="69">
        <v>14032</v>
      </c>
      <c r="T51" s="74">
        <v>0.02638144424870603</v>
      </c>
      <c r="U51" s="72">
        <v>0.0026368301026225005</v>
      </c>
      <c r="V51" s="96">
        <v>0</v>
      </c>
    </row>
    <row r="52" spans="2:22" ht="15">
      <c r="B52" s="97">
        <v>6</v>
      </c>
      <c r="C52" s="81" t="s">
        <v>45</v>
      </c>
      <c r="D52" s="53">
        <v>1048</v>
      </c>
      <c r="E52" s="58">
        <v>0.019962284995904685</v>
      </c>
      <c r="F52" s="53">
        <v>745</v>
      </c>
      <c r="G52" s="58">
        <v>0.016413306895792026</v>
      </c>
      <c r="H52" s="82">
        <v>0.40671140939597317</v>
      </c>
      <c r="I52" s="83">
        <v>9</v>
      </c>
      <c r="J52" s="53">
        <v>1086</v>
      </c>
      <c r="K52" s="84">
        <v>-0.03499079189686927</v>
      </c>
      <c r="L52" s="85">
        <v>0</v>
      </c>
      <c r="O52" s="97">
        <v>6</v>
      </c>
      <c r="P52" s="81" t="s">
        <v>41</v>
      </c>
      <c r="Q52" s="53">
        <v>13813</v>
      </c>
      <c r="R52" s="58">
        <v>0.024861500581355583</v>
      </c>
      <c r="S52" s="53">
        <v>15282</v>
      </c>
      <c r="T52" s="58">
        <v>0.028731558652275193</v>
      </c>
      <c r="U52" s="56">
        <v>-0.09612616149718622</v>
      </c>
      <c r="V52" s="85">
        <v>-3</v>
      </c>
    </row>
    <row r="53" spans="2:22" ht="15">
      <c r="B53" s="86">
        <v>7</v>
      </c>
      <c r="C53" s="87" t="s">
        <v>126</v>
      </c>
      <c r="D53" s="61">
        <v>981</v>
      </c>
      <c r="E53" s="66">
        <v>0.01868607021086116</v>
      </c>
      <c r="F53" s="61">
        <v>307</v>
      </c>
      <c r="G53" s="66">
        <v>0.006763604318131747</v>
      </c>
      <c r="H53" s="88">
        <v>2.195439739413681</v>
      </c>
      <c r="I53" s="89">
        <v>35</v>
      </c>
      <c r="J53" s="61">
        <v>451</v>
      </c>
      <c r="K53" s="90">
        <v>1.1751662971175167</v>
      </c>
      <c r="L53" s="91">
        <v>20</v>
      </c>
      <c r="O53" s="86">
        <v>7</v>
      </c>
      <c r="P53" s="87" t="s">
        <v>44</v>
      </c>
      <c r="Q53" s="61">
        <v>12808</v>
      </c>
      <c r="R53" s="66">
        <v>0.02305263877839733</v>
      </c>
      <c r="S53" s="61">
        <v>14227</v>
      </c>
      <c r="T53" s="66">
        <v>0.026748062095662817</v>
      </c>
      <c r="U53" s="64">
        <v>-0.09973993111689039</v>
      </c>
      <c r="V53" s="91">
        <v>-3</v>
      </c>
    </row>
    <row r="54" spans="2:22" ht="15">
      <c r="B54" s="86">
        <v>8</v>
      </c>
      <c r="C54" s="87" t="s">
        <v>65</v>
      </c>
      <c r="D54" s="61">
        <v>897</v>
      </c>
      <c r="E54" s="66">
        <v>0.017086039734090175</v>
      </c>
      <c r="F54" s="61">
        <v>1007</v>
      </c>
      <c r="G54" s="66">
        <v>0.022185503414849084</v>
      </c>
      <c r="H54" s="88">
        <v>-0.10923535253227412</v>
      </c>
      <c r="I54" s="89">
        <v>-3</v>
      </c>
      <c r="J54" s="61">
        <v>745</v>
      </c>
      <c r="K54" s="90">
        <v>0.204026845637584</v>
      </c>
      <c r="L54" s="91">
        <v>4</v>
      </c>
      <c r="O54" s="86">
        <v>8</v>
      </c>
      <c r="P54" s="87" t="s">
        <v>68</v>
      </c>
      <c r="Q54" s="61">
        <v>9384</v>
      </c>
      <c r="R54" s="66">
        <v>0.016889909610905727</v>
      </c>
      <c r="S54" s="61">
        <v>8058</v>
      </c>
      <c r="T54" s="66">
        <v>0.01514977749116827</v>
      </c>
      <c r="U54" s="64">
        <v>0.16455696202531644</v>
      </c>
      <c r="V54" s="91">
        <v>6</v>
      </c>
    </row>
    <row r="55" spans="2:22" ht="15">
      <c r="B55" s="86">
        <v>9</v>
      </c>
      <c r="C55" s="87" t="s">
        <v>103</v>
      </c>
      <c r="D55" s="61">
        <v>820</v>
      </c>
      <c r="E55" s="66">
        <v>0.015619345130383436</v>
      </c>
      <c r="F55" s="61">
        <v>449</v>
      </c>
      <c r="G55" s="66">
        <v>0.009892046706322979</v>
      </c>
      <c r="H55" s="88">
        <v>0.8262806236080178</v>
      </c>
      <c r="I55" s="89">
        <v>16</v>
      </c>
      <c r="J55" s="61">
        <v>633</v>
      </c>
      <c r="K55" s="90">
        <v>0.29541864139020535</v>
      </c>
      <c r="L55" s="91">
        <v>9</v>
      </c>
      <c r="O55" s="86">
        <v>9</v>
      </c>
      <c r="P55" s="87" t="s">
        <v>47</v>
      </c>
      <c r="Q55" s="61">
        <v>8675</v>
      </c>
      <c r="R55" s="66">
        <v>0.015613807105137167</v>
      </c>
      <c r="S55" s="61">
        <v>8352</v>
      </c>
      <c r="T55" s="66">
        <v>0.015702524398887738</v>
      </c>
      <c r="U55" s="64">
        <v>0.03867337164750961</v>
      </c>
      <c r="V55" s="91">
        <v>3</v>
      </c>
    </row>
    <row r="56" spans="2:22" ht="15">
      <c r="B56" s="98">
        <v>10</v>
      </c>
      <c r="C56" s="92" t="s">
        <v>54</v>
      </c>
      <c r="D56" s="69">
        <v>814</v>
      </c>
      <c r="E56" s="74">
        <v>0.015505057239185509</v>
      </c>
      <c r="F56" s="69">
        <v>774</v>
      </c>
      <c r="G56" s="74">
        <v>0.0170522141440846</v>
      </c>
      <c r="H56" s="93">
        <v>0.05167958656330751</v>
      </c>
      <c r="I56" s="94">
        <v>2</v>
      </c>
      <c r="J56" s="69">
        <v>771</v>
      </c>
      <c r="K56" s="95">
        <v>0.055771725032425445</v>
      </c>
      <c r="L56" s="96">
        <v>0</v>
      </c>
      <c r="O56" s="98">
        <v>10</v>
      </c>
      <c r="P56" s="92" t="s">
        <v>74</v>
      </c>
      <c r="Q56" s="69">
        <v>8395</v>
      </c>
      <c r="R56" s="74">
        <v>0.015109845607795564</v>
      </c>
      <c r="S56" s="69">
        <v>6845</v>
      </c>
      <c r="T56" s="74">
        <v>0.012869226473944752</v>
      </c>
      <c r="U56" s="72">
        <v>0.2264426588750914</v>
      </c>
      <c r="V56" s="96">
        <v>8</v>
      </c>
    </row>
    <row r="57" spans="2:22" ht="15">
      <c r="B57" s="97">
        <v>11</v>
      </c>
      <c r="C57" s="81" t="s">
        <v>70</v>
      </c>
      <c r="D57" s="53">
        <v>813</v>
      </c>
      <c r="E57" s="58">
        <v>0.015486009257319187</v>
      </c>
      <c r="F57" s="53">
        <v>819</v>
      </c>
      <c r="G57" s="58">
        <v>0.018043621943159286</v>
      </c>
      <c r="H57" s="82">
        <v>-0.0073260073260073</v>
      </c>
      <c r="I57" s="83">
        <v>-1</v>
      </c>
      <c r="J57" s="53">
        <v>662</v>
      </c>
      <c r="K57" s="84">
        <v>0.22809667673716016</v>
      </c>
      <c r="L57" s="85">
        <v>4</v>
      </c>
      <c r="O57" s="97">
        <v>11</v>
      </c>
      <c r="P57" s="81" t="s">
        <v>40</v>
      </c>
      <c r="Q57" s="53">
        <v>8390</v>
      </c>
      <c r="R57" s="58">
        <v>0.015100846295343036</v>
      </c>
      <c r="S57" s="53">
        <v>11129</v>
      </c>
      <c r="T57" s="58">
        <v>0.020923538557856995</v>
      </c>
      <c r="U57" s="56">
        <v>-0.2461137568514692</v>
      </c>
      <c r="V57" s="85">
        <v>-4</v>
      </c>
    </row>
    <row r="58" spans="2:22" ht="15">
      <c r="B58" s="86">
        <v>12</v>
      </c>
      <c r="C58" s="87" t="s">
        <v>41</v>
      </c>
      <c r="D58" s="61">
        <v>804</v>
      </c>
      <c r="E58" s="66">
        <v>0.015314577420522295</v>
      </c>
      <c r="F58" s="61">
        <v>948</v>
      </c>
      <c r="G58" s="66">
        <v>0.020885657633840052</v>
      </c>
      <c r="H58" s="88">
        <v>-0.15189873417721522</v>
      </c>
      <c r="I58" s="89">
        <v>-6</v>
      </c>
      <c r="J58" s="61">
        <v>1355</v>
      </c>
      <c r="K58" s="90">
        <v>-0.40664206642066425</v>
      </c>
      <c r="L58" s="91">
        <v>-8</v>
      </c>
      <c r="O58" s="86">
        <v>12</v>
      </c>
      <c r="P58" s="87" t="s">
        <v>65</v>
      </c>
      <c r="Q58" s="61">
        <v>7944</v>
      </c>
      <c r="R58" s="66">
        <v>0.014298107624577483</v>
      </c>
      <c r="S58" s="61">
        <v>8065</v>
      </c>
      <c r="T58" s="66">
        <v>0.015162938131828257</v>
      </c>
      <c r="U58" s="64">
        <v>-0.015003099814011156</v>
      </c>
      <c r="V58" s="91">
        <v>1</v>
      </c>
    </row>
    <row r="59" spans="2:22" ht="15">
      <c r="B59" s="86">
        <v>13</v>
      </c>
      <c r="C59" s="87" t="s">
        <v>44</v>
      </c>
      <c r="D59" s="61">
        <v>803</v>
      </c>
      <c r="E59" s="66">
        <v>0.015295529438655975</v>
      </c>
      <c r="F59" s="61">
        <v>1116</v>
      </c>
      <c r="G59" s="66">
        <v>0.024586913417052214</v>
      </c>
      <c r="H59" s="88">
        <v>-0.28046594982078854</v>
      </c>
      <c r="I59" s="89">
        <v>-9</v>
      </c>
      <c r="J59" s="61">
        <v>941</v>
      </c>
      <c r="K59" s="90">
        <v>-0.1466524973432518</v>
      </c>
      <c r="L59" s="91">
        <v>-6</v>
      </c>
      <c r="O59" s="86">
        <v>13</v>
      </c>
      <c r="P59" s="87" t="s">
        <v>54</v>
      </c>
      <c r="Q59" s="61">
        <v>7667</v>
      </c>
      <c r="R59" s="66">
        <v>0.013799545714707396</v>
      </c>
      <c r="S59" s="61">
        <v>8044</v>
      </c>
      <c r="T59" s="66">
        <v>0.015123456209848295</v>
      </c>
      <c r="U59" s="64">
        <v>-0.04686723023371453</v>
      </c>
      <c r="V59" s="91">
        <v>2</v>
      </c>
    </row>
    <row r="60" spans="2:22" ht="15">
      <c r="B60" s="86">
        <v>14</v>
      </c>
      <c r="C60" s="87" t="s">
        <v>40</v>
      </c>
      <c r="D60" s="61">
        <v>788</v>
      </c>
      <c r="E60" s="66">
        <v>0.015009809710661156</v>
      </c>
      <c r="F60" s="61">
        <v>850</v>
      </c>
      <c r="G60" s="66">
        <v>0.018726591760299626</v>
      </c>
      <c r="H60" s="88">
        <v>-0.07294117647058829</v>
      </c>
      <c r="I60" s="89">
        <v>-5</v>
      </c>
      <c r="J60" s="61">
        <v>642</v>
      </c>
      <c r="K60" s="90">
        <v>0.22741433021806845</v>
      </c>
      <c r="L60" s="91">
        <v>2</v>
      </c>
      <c r="O60" s="86">
        <v>14</v>
      </c>
      <c r="P60" s="87" t="s">
        <v>70</v>
      </c>
      <c r="Q60" s="61">
        <v>7637</v>
      </c>
      <c r="R60" s="66">
        <v>0.013745549839992224</v>
      </c>
      <c r="S60" s="61">
        <v>7355</v>
      </c>
      <c r="T60" s="66">
        <v>0.01382807315060097</v>
      </c>
      <c r="U60" s="64">
        <v>0.03834126444595509</v>
      </c>
      <c r="V60" s="91">
        <v>3</v>
      </c>
    </row>
    <row r="61" spans="2:22" ht="15">
      <c r="B61" s="98">
        <v>15</v>
      </c>
      <c r="C61" s="92" t="s">
        <v>104</v>
      </c>
      <c r="D61" s="69">
        <v>786</v>
      </c>
      <c r="E61" s="74">
        <v>0.014971713746928513</v>
      </c>
      <c r="F61" s="69">
        <v>608</v>
      </c>
      <c r="G61" s="74">
        <v>0.013395020929720202</v>
      </c>
      <c r="H61" s="93">
        <v>0.29276315789473695</v>
      </c>
      <c r="I61" s="94">
        <v>3</v>
      </c>
      <c r="J61" s="69">
        <v>474</v>
      </c>
      <c r="K61" s="95">
        <v>0.6582278481012658</v>
      </c>
      <c r="L61" s="96">
        <v>10</v>
      </c>
      <c r="O61" s="98">
        <v>15</v>
      </c>
      <c r="P61" s="92" t="s">
        <v>56</v>
      </c>
      <c r="Q61" s="69">
        <v>7341</v>
      </c>
      <c r="R61" s="74">
        <v>0.01321279054280253</v>
      </c>
      <c r="S61" s="69">
        <v>8533</v>
      </c>
      <c r="T61" s="74">
        <v>0.016042820964524553</v>
      </c>
      <c r="U61" s="72">
        <v>-0.13969295675612325</v>
      </c>
      <c r="V61" s="96">
        <v>-4</v>
      </c>
    </row>
    <row r="62" spans="2:22" ht="15">
      <c r="B62" s="97"/>
      <c r="C62" s="81" t="s">
        <v>74</v>
      </c>
      <c r="D62" s="53">
        <v>786</v>
      </c>
      <c r="E62" s="58">
        <v>0.014971713746928513</v>
      </c>
      <c r="F62" s="53">
        <v>763</v>
      </c>
      <c r="G62" s="58">
        <v>0.016809870015421897</v>
      </c>
      <c r="H62" s="82">
        <v>0.030144167758846763</v>
      </c>
      <c r="I62" s="83">
        <v>-2</v>
      </c>
      <c r="J62" s="53">
        <v>771</v>
      </c>
      <c r="K62" s="84">
        <v>0.01945525291828787</v>
      </c>
      <c r="L62" s="85">
        <v>-5</v>
      </c>
      <c r="O62" s="97">
        <v>16</v>
      </c>
      <c r="P62" s="81" t="s">
        <v>49</v>
      </c>
      <c r="Q62" s="53">
        <v>7184</v>
      </c>
      <c r="R62" s="58">
        <v>0.01293021213179313</v>
      </c>
      <c r="S62" s="53">
        <v>6129</v>
      </c>
      <c r="T62" s="58">
        <v>0.011523080943580333</v>
      </c>
      <c r="U62" s="56">
        <v>0.1721324849078154</v>
      </c>
      <c r="V62" s="85">
        <v>4</v>
      </c>
    </row>
    <row r="63" spans="2:22" ht="15">
      <c r="B63" s="86">
        <v>17</v>
      </c>
      <c r="C63" s="87" t="s">
        <v>90</v>
      </c>
      <c r="D63" s="61">
        <v>700</v>
      </c>
      <c r="E63" s="66">
        <v>0.013333587306424885</v>
      </c>
      <c r="F63" s="61">
        <v>282</v>
      </c>
      <c r="G63" s="66">
        <v>0.006212822207534699</v>
      </c>
      <c r="H63" s="88">
        <v>1.482269503546099</v>
      </c>
      <c r="I63" s="89">
        <v>31</v>
      </c>
      <c r="J63" s="61">
        <v>494</v>
      </c>
      <c r="K63" s="90">
        <v>0.417004048582996</v>
      </c>
      <c r="L63" s="91">
        <v>6</v>
      </c>
      <c r="O63" s="86">
        <v>17</v>
      </c>
      <c r="P63" s="87" t="s">
        <v>90</v>
      </c>
      <c r="Q63" s="61">
        <v>7027</v>
      </c>
      <c r="R63" s="66">
        <v>0.012647633720783731</v>
      </c>
      <c r="S63" s="61">
        <v>5854</v>
      </c>
      <c r="T63" s="66">
        <v>0.011006055774795118</v>
      </c>
      <c r="U63" s="64">
        <v>0.20037581141100103</v>
      </c>
      <c r="V63" s="91">
        <v>6</v>
      </c>
    </row>
    <row r="64" spans="2:22" ht="15">
      <c r="B64" s="86">
        <v>18</v>
      </c>
      <c r="C64" s="87" t="s">
        <v>47</v>
      </c>
      <c r="D64" s="61">
        <v>696</v>
      </c>
      <c r="E64" s="66">
        <v>0.0132573953789596</v>
      </c>
      <c r="F64" s="61">
        <v>873</v>
      </c>
      <c r="G64" s="66">
        <v>0.01923331130204891</v>
      </c>
      <c r="H64" s="88">
        <v>-0.20274914089347074</v>
      </c>
      <c r="I64" s="89">
        <v>-10</v>
      </c>
      <c r="J64" s="61">
        <v>809</v>
      </c>
      <c r="K64" s="90">
        <v>-0.13967861557478367</v>
      </c>
      <c r="L64" s="91">
        <v>-9</v>
      </c>
      <c r="O64" s="86">
        <v>18</v>
      </c>
      <c r="P64" s="87" t="s">
        <v>43</v>
      </c>
      <c r="Q64" s="61">
        <v>7008</v>
      </c>
      <c r="R64" s="66">
        <v>0.012613436333464123</v>
      </c>
      <c r="S64" s="61">
        <v>9191</v>
      </c>
      <c r="T64" s="66">
        <v>0.017279921186563362</v>
      </c>
      <c r="U64" s="64">
        <v>-0.2375149602872375</v>
      </c>
      <c r="V64" s="91">
        <v>-8</v>
      </c>
    </row>
    <row r="65" spans="2:22" ht="15">
      <c r="B65" s="86">
        <v>19</v>
      </c>
      <c r="C65" s="87" t="s">
        <v>56</v>
      </c>
      <c r="D65" s="61">
        <v>685</v>
      </c>
      <c r="E65" s="66">
        <v>0.013047867578430065</v>
      </c>
      <c r="F65" s="61">
        <v>437</v>
      </c>
      <c r="G65" s="66">
        <v>0.009627671293236396</v>
      </c>
      <c r="H65" s="88">
        <v>0.5675057208237986</v>
      </c>
      <c r="I65" s="89">
        <v>8</v>
      </c>
      <c r="J65" s="61">
        <v>545</v>
      </c>
      <c r="K65" s="90">
        <v>0.25688073394495414</v>
      </c>
      <c r="L65" s="91">
        <v>1</v>
      </c>
      <c r="O65" s="86">
        <v>19</v>
      </c>
      <c r="P65" s="87" t="s">
        <v>103</v>
      </c>
      <c r="Q65" s="61">
        <v>6897</v>
      </c>
      <c r="R65" s="66">
        <v>0.012413651597017988</v>
      </c>
      <c r="S65" s="61">
        <v>4892</v>
      </c>
      <c r="T65" s="66">
        <v>0.009197407729808288</v>
      </c>
      <c r="U65" s="64">
        <v>0.40985282093213415</v>
      </c>
      <c r="V65" s="91">
        <v>7</v>
      </c>
    </row>
    <row r="66" spans="2:22" ht="15">
      <c r="B66" s="98">
        <v>20</v>
      </c>
      <c r="C66" s="92" t="s">
        <v>43</v>
      </c>
      <c r="D66" s="69">
        <v>667</v>
      </c>
      <c r="E66" s="74">
        <v>0.012705003904836283</v>
      </c>
      <c r="F66" s="69">
        <v>752</v>
      </c>
      <c r="G66" s="74">
        <v>0.016567525886759197</v>
      </c>
      <c r="H66" s="93">
        <v>-0.11303191489361697</v>
      </c>
      <c r="I66" s="94">
        <v>-6</v>
      </c>
      <c r="J66" s="69">
        <v>627</v>
      </c>
      <c r="K66" s="95">
        <v>0.06379585326953752</v>
      </c>
      <c r="L66" s="96">
        <v>-1</v>
      </c>
      <c r="O66" s="98">
        <v>20</v>
      </c>
      <c r="P66" s="92" t="s">
        <v>51</v>
      </c>
      <c r="Q66" s="69">
        <v>6667</v>
      </c>
      <c r="R66" s="74">
        <v>0.011999683224201672</v>
      </c>
      <c r="S66" s="69">
        <v>6082</v>
      </c>
      <c r="T66" s="74">
        <v>0.011434716642006133</v>
      </c>
      <c r="U66" s="72">
        <v>0.09618546530746475</v>
      </c>
      <c r="V66" s="96">
        <v>1</v>
      </c>
    </row>
    <row r="67" spans="2:22" ht="15">
      <c r="B67" s="124" t="s">
        <v>53</v>
      </c>
      <c r="C67" s="125"/>
      <c r="D67" s="25">
        <f>SUM(D47:D66)</f>
        <v>19905</v>
      </c>
      <c r="E67" s="6">
        <f>D67/D69</f>
        <v>0.37915007904912473</v>
      </c>
      <c r="F67" s="25">
        <f>SUM(F47:F66)</f>
        <v>16600</v>
      </c>
      <c r="G67" s="6">
        <f>F67/F69</f>
        <v>0.36571932143643976</v>
      </c>
      <c r="H67" s="16">
        <f>D67/F67-1</f>
        <v>0.19909638554216857</v>
      </c>
      <c r="I67" s="24"/>
      <c r="J67" s="25">
        <f>SUM(J47:J66)</f>
        <v>18032</v>
      </c>
      <c r="K67" s="17">
        <f>E67/J67-1</f>
        <v>-0.9999789734871867</v>
      </c>
      <c r="L67" s="18"/>
      <c r="O67" s="124" t="s">
        <v>53</v>
      </c>
      <c r="P67" s="125"/>
      <c r="Q67" s="25">
        <f>SUM(Q47:Q66)</f>
        <v>213418</v>
      </c>
      <c r="R67" s="6">
        <f>Q67/Q69</f>
        <v>0.3841230529987509</v>
      </c>
      <c r="S67" s="25">
        <f>SUM(S47:S66)</f>
        <v>200193</v>
      </c>
      <c r="T67" s="6">
        <f>S67/S69</f>
        <v>0.3763811622349776</v>
      </c>
      <c r="U67" s="16">
        <f>Q67/S67-1</f>
        <v>0.06606125089288839</v>
      </c>
      <c r="V67" s="26"/>
    </row>
    <row r="68" spans="2:22" ht="15">
      <c r="B68" s="124" t="s">
        <v>12</v>
      </c>
      <c r="C68" s="125"/>
      <c r="D68" s="25">
        <f>D69-SUM(D47:D66)</f>
        <v>32594</v>
      </c>
      <c r="E68" s="6">
        <f>D68/D69</f>
        <v>0.6208499209508752</v>
      </c>
      <c r="F68" s="25">
        <f>F69-SUM(F47:F66)</f>
        <v>28790</v>
      </c>
      <c r="G68" s="6">
        <f>F68/F69</f>
        <v>0.6342806785635603</v>
      </c>
      <c r="H68" s="16">
        <f>D68/F68-1</f>
        <v>0.1321292115317818</v>
      </c>
      <c r="I68" s="3"/>
      <c r="J68" s="25">
        <f>J69-SUM(J47:J66)</f>
        <v>27343</v>
      </c>
      <c r="K68" s="17">
        <f>E68/J68-1</f>
        <v>-0.9999772940086694</v>
      </c>
      <c r="L68" s="18"/>
      <c r="O68" s="124" t="s">
        <v>12</v>
      </c>
      <c r="P68" s="125"/>
      <c r="Q68" s="25">
        <f>Q69-SUM(Q47:Q66)</f>
        <v>342180</v>
      </c>
      <c r="R68" s="6">
        <f>Q68/Q69</f>
        <v>0.6158769470012491</v>
      </c>
      <c r="S68" s="25">
        <f>S69-SUM(S47:S66)</f>
        <v>331696</v>
      </c>
      <c r="T68" s="6">
        <f>S68/S69</f>
        <v>0.6236188377650224</v>
      </c>
      <c r="U68" s="16">
        <f>Q68/S68-1</f>
        <v>0.03160725483575333</v>
      </c>
      <c r="V68" s="27"/>
    </row>
    <row r="69" spans="2:22" ht="15">
      <c r="B69" s="120" t="s">
        <v>38</v>
      </c>
      <c r="C69" s="121"/>
      <c r="D69" s="23">
        <v>52499</v>
      </c>
      <c r="E69" s="99">
        <v>1</v>
      </c>
      <c r="F69" s="23">
        <v>45390</v>
      </c>
      <c r="G69" s="99">
        <v>1</v>
      </c>
      <c r="H69" s="19">
        <v>0.15662040096937657</v>
      </c>
      <c r="I69" s="19"/>
      <c r="J69" s="23">
        <v>45375</v>
      </c>
      <c r="K69" s="45">
        <v>0.15700275482093673</v>
      </c>
      <c r="L69" s="100"/>
      <c r="M69" s="13"/>
      <c r="O69" s="120" t="s">
        <v>38</v>
      </c>
      <c r="P69" s="121"/>
      <c r="Q69" s="23">
        <v>555598</v>
      </c>
      <c r="R69" s="99">
        <v>1</v>
      </c>
      <c r="S69" s="23">
        <v>531889</v>
      </c>
      <c r="T69" s="99">
        <v>1</v>
      </c>
      <c r="U69" s="28">
        <v>0.044575089915377175</v>
      </c>
      <c r="V69" s="100"/>
    </row>
    <row r="70" spans="2:15" ht="15">
      <c r="B70" t="s">
        <v>97</v>
      </c>
      <c r="O70" t="s">
        <v>97</v>
      </c>
    </row>
    <row r="71" spans="2:15" ht="15">
      <c r="B71" s="9" t="s">
        <v>99</v>
      </c>
      <c r="O71" s="9" t="s">
        <v>99</v>
      </c>
    </row>
  </sheetData>
  <sheetProtection/>
  <mergeCells count="67"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O7:O8"/>
    <mergeCell ref="B5:B7"/>
    <mergeCell ref="C5:C7"/>
    <mergeCell ref="B8:B10"/>
    <mergeCell ref="D5:H5"/>
    <mergeCell ref="I5:J5"/>
    <mergeCell ref="K5:O5"/>
    <mergeCell ref="U43:U44"/>
    <mergeCell ref="B31:C31"/>
    <mergeCell ref="B32:C32"/>
    <mergeCell ref="Q42:V42"/>
    <mergeCell ref="I6:J6"/>
    <mergeCell ref="K6:O6"/>
    <mergeCell ref="I7:I8"/>
    <mergeCell ref="J7:J8"/>
    <mergeCell ref="K7:L8"/>
    <mergeCell ref="M7:N8"/>
    <mergeCell ref="O69:P69"/>
    <mergeCell ref="O38:V38"/>
    <mergeCell ref="O39:V39"/>
    <mergeCell ref="V43:V44"/>
    <mergeCell ref="O41:O43"/>
    <mergeCell ref="P41:P43"/>
    <mergeCell ref="Q41:V41"/>
    <mergeCell ref="O44:O46"/>
    <mergeCell ref="Q43:R44"/>
    <mergeCell ref="S43:T44"/>
    <mergeCell ref="V45:V46"/>
    <mergeCell ref="B69:C69"/>
    <mergeCell ref="I43:I44"/>
    <mergeCell ref="B67:C67"/>
    <mergeCell ref="B68:C68"/>
    <mergeCell ref="H43:H44"/>
    <mergeCell ref="U45:U46"/>
    <mergeCell ref="P44:P46"/>
    <mergeCell ref="O67:P67"/>
    <mergeCell ref="O68:P68"/>
  </mergeCells>
  <conditionalFormatting sqref="H32 J32 O32">
    <cfRule type="cellIs" priority="1542" dxfId="146" operator="lessThan">
      <formula>0</formula>
    </cfRule>
  </conditionalFormatting>
  <conditionalFormatting sqref="H31 O31">
    <cfRule type="cellIs" priority="1502" dxfId="146" operator="lessThan">
      <formula>0</formula>
    </cfRule>
  </conditionalFormatting>
  <conditionalFormatting sqref="K68">
    <cfRule type="cellIs" priority="678" dxfId="146" operator="lessThan">
      <formula>0</formula>
    </cfRule>
  </conditionalFormatting>
  <conditionalFormatting sqref="H68 J68">
    <cfRule type="cellIs" priority="679" dxfId="146" operator="lessThan">
      <formula>0</formula>
    </cfRule>
  </conditionalFormatting>
  <conditionalFormatting sqref="K67">
    <cfRule type="cellIs" priority="676" dxfId="146" operator="lessThan">
      <formula>0</formula>
    </cfRule>
  </conditionalFormatting>
  <conditionalFormatting sqref="H67 J67">
    <cfRule type="cellIs" priority="677" dxfId="146" operator="lessThan">
      <formula>0</formula>
    </cfRule>
  </conditionalFormatting>
  <conditionalFormatting sqref="L68">
    <cfRule type="cellIs" priority="674" dxfId="146" operator="lessThan">
      <formula>0</formula>
    </cfRule>
  </conditionalFormatting>
  <conditionalFormatting sqref="K68">
    <cfRule type="cellIs" priority="675" dxfId="146" operator="lessThan">
      <formula>0</formula>
    </cfRule>
  </conditionalFormatting>
  <conditionalFormatting sqref="L67">
    <cfRule type="cellIs" priority="672" dxfId="146" operator="lessThan">
      <formula>0</formula>
    </cfRule>
  </conditionalFormatting>
  <conditionalFormatting sqref="K67">
    <cfRule type="cellIs" priority="673" dxfId="146" operator="lessThan">
      <formula>0</formula>
    </cfRule>
  </conditionalFormatting>
  <conditionalFormatting sqref="V67">
    <cfRule type="cellIs" priority="669" dxfId="146" operator="lessThan">
      <formula>0</formula>
    </cfRule>
    <cfRule type="cellIs" priority="670" dxfId="147" operator="equal">
      <formula>0</formula>
    </cfRule>
    <cfRule type="cellIs" priority="671" dxfId="148" operator="greaterThan">
      <formula>0</formula>
    </cfRule>
  </conditionalFormatting>
  <conditionalFormatting sqref="V68">
    <cfRule type="cellIs" priority="668" dxfId="146" operator="lessThan">
      <formula>0</formula>
    </cfRule>
  </conditionalFormatting>
  <conditionalFormatting sqref="U68">
    <cfRule type="cellIs" priority="667" dxfId="146" operator="lessThan">
      <formula>0</formula>
    </cfRule>
  </conditionalFormatting>
  <conditionalFormatting sqref="U67">
    <cfRule type="cellIs" priority="666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30 J16:J30 O16:O30">
    <cfRule type="cellIs" priority="21" dxfId="146" operator="lessThan">
      <formula>0</formula>
    </cfRule>
  </conditionalFormatting>
  <conditionalFormatting sqref="D11:E30 G11:J30 L11:L30 N11:O30">
    <cfRule type="cellIs" priority="20" dxfId="149" operator="equal">
      <formula>0</formula>
    </cfRule>
  </conditionalFormatting>
  <conditionalFormatting sqref="F11:F30">
    <cfRule type="cellIs" priority="19" dxfId="149" operator="equal">
      <formula>0</formula>
    </cfRule>
  </conditionalFormatting>
  <conditionalFormatting sqref="K11:K30">
    <cfRule type="cellIs" priority="18" dxfId="149" operator="equal">
      <formula>0</formula>
    </cfRule>
  </conditionalFormatting>
  <conditionalFormatting sqref="M11:M30">
    <cfRule type="cellIs" priority="17" dxfId="149" operator="equal">
      <formula>0</formula>
    </cfRule>
  </conditionalFormatting>
  <conditionalFormatting sqref="O33 J33 H33">
    <cfRule type="cellIs" priority="16" dxfId="146" operator="lessThan">
      <formula>0</formula>
    </cfRule>
  </conditionalFormatting>
  <conditionalFormatting sqref="K47:K66 H47:H66">
    <cfRule type="cellIs" priority="15" dxfId="146" operator="lessThan">
      <formula>0</formula>
    </cfRule>
  </conditionalFormatting>
  <conditionalFormatting sqref="L47:L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7:I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69:I69 K69">
    <cfRule type="cellIs" priority="8" dxfId="146" operator="lessThan">
      <formula>0</formula>
    </cfRule>
  </conditionalFormatting>
  <conditionalFormatting sqref="L69">
    <cfRule type="cellIs" priority="7" dxfId="146" operator="lessThan">
      <formula>0</formula>
    </cfRule>
  </conditionalFormatting>
  <conditionalFormatting sqref="U47:U66">
    <cfRule type="cellIs" priority="6" dxfId="146" operator="lessThan">
      <formula>0</formula>
    </cfRule>
  </conditionalFormatting>
  <conditionalFormatting sqref="V47:V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69">
    <cfRule type="cellIs" priority="2" dxfId="146" operator="lessThan">
      <formula>0</formula>
    </cfRule>
  </conditionalFormatting>
  <conditionalFormatting sqref="V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3" sqref="A3:K3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9"/>
      <c r="K1" s="50"/>
      <c r="O1" s="48"/>
      <c r="U1" s="50">
        <v>43833</v>
      </c>
    </row>
    <row r="2" spans="1:21" ht="14.25" customHeight="1">
      <c r="A2" s="132" t="s">
        <v>127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"/>
      <c r="M2" s="20"/>
      <c r="N2" s="132" t="s">
        <v>85</v>
      </c>
      <c r="O2" s="132"/>
      <c r="P2" s="132"/>
      <c r="Q2" s="132"/>
      <c r="R2" s="132"/>
      <c r="S2" s="132"/>
      <c r="T2" s="132"/>
      <c r="U2" s="132"/>
    </row>
    <row r="3" spans="1:21" ht="14.25" customHeight="1">
      <c r="A3" s="133" t="s">
        <v>128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"/>
      <c r="M3" s="20"/>
      <c r="N3" s="133" t="s">
        <v>86</v>
      </c>
      <c r="O3" s="133"/>
      <c r="P3" s="133"/>
      <c r="Q3" s="133"/>
      <c r="R3" s="133"/>
      <c r="S3" s="133"/>
      <c r="T3" s="133"/>
      <c r="U3" s="133"/>
    </row>
    <row r="4" spans="1:21" ht="14.25" customHeight="1">
      <c r="A4" s="14"/>
      <c r="B4" s="14"/>
      <c r="C4" s="14"/>
      <c r="D4" s="14"/>
      <c r="E4" s="14"/>
      <c r="F4" s="14"/>
      <c r="G4" s="14"/>
      <c r="H4" s="14"/>
      <c r="I4" s="14"/>
      <c r="J4" s="77"/>
      <c r="K4" s="78" t="s">
        <v>4</v>
      </c>
      <c r="L4" s="13"/>
      <c r="M4" s="13"/>
      <c r="N4" s="14"/>
      <c r="O4" s="14"/>
      <c r="P4" s="14"/>
      <c r="Q4" s="14"/>
      <c r="R4" s="14"/>
      <c r="S4" s="14"/>
      <c r="T4" s="77"/>
      <c r="U4" s="78" t="s">
        <v>4</v>
      </c>
    </row>
    <row r="5" spans="1:21" ht="14.25" customHeight="1">
      <c r="A5" s="136" t="s">
        <v>0</v>
      </c>
      <c r="B5" s="136" t="s">
        <v>1</v>
      </c>
      <c r="C5" s="138" t="s">
        <v>116</v>
      </c>
      <c r="D5" s="139"/>
      <c r="E5" s="139"/>
      <c r="F5" s="139"/>
      <c r="G5" s="139"/>
      <c r="H5" s="140"/>
      <c r="I5" s="138" t="s">
        <v>112</v>
      </c>
      <c r="J5" s="139"/>
      <c r="K5" s="140"/>
      <c r="L5" s="13"/>
      <c r="M5" s="13"/>
      <c r="N5" s="136" t="s">
        <v>0</v>
      </c>
      <c r="O5" s="136" t="s">
        <v>1</v>
      </c>
      <c r="P5" s="138" t="s">
        <v>117</v>
      </c>
      <c r="Q5" s="139"/>
      <c r="R5" s="139"/>
      <c r="S5" s="139"/>
      <c r="T5" s="139"/>
      <c r="U5" s="140"/>
    </row>
    <row r="6" spans="1:21" ht="14.25" customHeight="1">
      <c r="A6" s="137"/>
      <c r="B6" s="137"/>
      <c r="C6" s="168" t="s">
        <v>118</v>
      </c>
      <c r="D6" s="169"/>
      <c r="E6" s="169"/>
      <c r="F6" s="169"/>
      <c r="G6" s="169"/>
      <c r="H6" s="170"/>
      <c r="I6" s="145" t="s">
        <v>113</v>
      </c>
      <c r="J6" s="146"/>
      <c r="K6" s="147"/>
      <c r="L6" s="13"/>
      <c r="M6" s="13"/>
      <c r="N6" s="137"/>
      <c r="O6" s="137"/>
      <c r="P6" s="145" t="s">
        <v>119</v>
      </c>
      <c r="Q6" s="146"/>
      <c r="R6" s="146"/>
      <c r="S6" s="146"/>
      <c r="T6" s="146"/>
      <c r="U6" s="147"/>
    </row>
    <row r="7" spans="1:21" ht="14.25" customHeight="1">
      <c r="A7" s="137"/>
      <c r="B7" s="137"/>
      <c r="C7" s="141">
        <v>2019</v>
      </c>
      <c r="D7" s="142"/>
      <c r="E7" s="151">
        <v>2018</v>
      </c>
      <c r="F7" s="142"/>
      <c r="G7" s="126" t="s">
        <v>5</v>
      </c>
      <c r="H7" s="122" t="s">
        <v>60</v>
      </c>
      <c r="I7" s="156">
        <v>2019</v>
      </c>
      <c r="J7" s="123" t="s">
        <v>120</v>
      </c>
      <c r="K7" s="122" t="s">
        <v>124</v>
      </c>
      <c r="L7" s="13"/>
      <c r="M7" s="13"/>
      <c r="N7" s="137"/>
      <c r="O7" s="137"/>
      <c r="P7" s="150">
        <v>2019</v>
      </c>
      <c r="Q7" s="166"/>
      <c r="R7" s="167">
        <v>2018</v>
      </c>
      <c r="S7" s="166"/>
      <c r="T7" s="127" t="s">
        <v>5</v>
      </c>
      <c r="U7" s="134" t="s">
        <v>66</v>
      </c>
    </row>
    <row r="8" spans="1:21" ht="14.25" customHeight="1">
      <c r="A8" s="130" t="s">
        <v>6</v>
      </c>
      <c r="B8" s="130" t="s">
        <v>7</v>
      </c>
      <c r="C8" s="143"/>
      <c r="D8" s="144"/>
      <c r="E8" s="152"/>
      <c r="F8" s="144"/>
      <c r="G8" s="127"/>
      <c r="H8" s="123"/>
      <c r="I8" s="156"/>
      <c r="J8" s="123"/>
      <c r="K8" s="123"/>
      <c r="L8" s="13"/>
      <c r="M8" s="13"/>
      <c r="N8" s="130" t="s">
        <v>6</v>
      </c>
      <c r="O8" s="130" t="s">
        <v>7</v>
      </c>
      <c r="P8" s="143"/>
      <c r="Q8" s="144"/>
      <c r="R8" s="152"/>
      <c r="S8" s="144"/>
      <c r="T8" s="127"/>
      <c r="U8" s="135"/>
    </row>
    <row r="9" spans="1:21" ht="14.25" customHeight="1">
      <c r="A9" s="130"/>
      <c r="B9" s="130"/>
      <c r="C9" s="110" t="s">
        <v>8</v>
      </c>
      <c r="D9" s="79" t="s">
        <v>2</v>
      </c>
      <c r="E9" s="110" t="s">
        <v>8</v>
      </c>
      <c r="F9" s="79" t="s">
        <v>2</v>
      </c>
      <c r="G9" s="128" t="s">
        <v>9</v>
      </c>
      <c r="H9" s="128" t="s">
        <v>61</v>
      </c>
      <c r="I9" s="80" t="s">
        <v>8</v>
      </c>
      <c r="J9" s="157" t="s">
        <v>121</v>
      </c>
      <c r="K9" s="157" t="s">
        <v>125</v>
      </c>
      <c r="L9" s="13"/>
      <c r="M9" s="13"/>
      <c r="N9" s="130"/>
      <c r="O9" s="130"/>
      <c r="P9" s="110" t="s">
        <v>8</v>
      </c>
      <c r="Q9" s="79" t="s">
        <v>2</v>
      </c>
      <c r="R9" s="110" t="s">
        <v>8</v>
      </c>
      <c r="S9" s="79" t="s">
        <v>2</v>
      </c>
      <c r="T9" s="128" t="s">
        <v>9</v>
      </c>
      <c r="U9" s="118" t="s">
        <v>67</v>
      </c>
    </row>
    <row r="10" spans="1:21" ht="14.25" customHeight="1">
      <c r="A10" s="131"/>
      <c r="B10" s="131"/>
      <c r="C10" s="114" t="s">
        <v>10</v>
      </c>
      <c r="D10" s="42" t="s">
        <v>11</v>
      </c>
      <c r="E10" s="114" t="s">
        <v>10</v>
      </c>
      <c r="F10" s="42" t="s">
        <v>11</v>
      </c>
      <c r="G10" s="159"/>
      <c r="H10" s="159"/>
      <c r="I10" s="114" t="s">
        <v>10</v>
      </c>
      <c r="J10" s="158"/>
      <c r="K10" s="158"/>
      <c r="L10" s="13"/>
      <c r="M10" s="13"/>
      <c r="N10" s="131"/>
      <c r="O10" s="131"/>
      <c r="P10" s="114" t="s">
        <v>10</v>
      </c>
      <c r="Q10" s="42" t="s">
        <v>11</v>
      </c>
      <c r="R10" s="114" t="s">
        <v>10</v>
      </c>
      <c r="S10" s="42" t="s">
        <v>11</v>
      </c>
      <c r="T10" s="129"/>
      <c r="U10" s="119"/>
    </row>
    <row r="11" spans="1:21" ht="14.25" customHeight="1">
      <c r="A11" s="51">
        <v>1</v>
      </c>
      <c r="B11" s="81" t="s">
        <v>19</v>
      </c>
      <c r="C11" s="53">
        <v>4791</v>
      </c>
      <c r="D11" s="55">
        <v>0.12497065498082792</v>
      </c>
      <c r="E11" s="53">
        <v>4376</v>
      </c>
      <c r="F11" s="55">
        <v>0.12977461447212338</v>
      </c>
      <c r="G11" s="101">
        <v>0.09483546617915906</v>
      </c>
      <c r="H11" s="83">
        <v>0</v>
      </c>
      <c r="I11" s="53">
        <v>4440</v>
      </c>
      <c r="J11" s="54">
        <v>0.07905405405405408</v>
      </c>
      <c r="K11" s="85">
        <v>0</v>
      </c>
      <c r="L11" s="13"/>
      <c r="M11" s="13"/>
      <c r="N11" s="51">
        <v>1</v>
      </c>
      <c r="O11" s="81" t="s">
        <v>19</v>
      </c>
      <c r="P11" s="53">
        <v>49956</v>
      </c>
      <c r="Q11" s="55">
        <v>0.12720545733718003</v>
      </c>
      <c r="R11" s="53">
        <v>51077</v>
      </c>
      <c r="S11" s="55">
        <v>0.13285629192645135</v>
      </c>
      <c r="T11" s="104">
        <v>-0.02194725610352999</v>
      </c>
      <c r="U11" s="85">
        <v>0</v>
      </c>
    </row>
    <row r="12" spans="1:21" ht="14.25" customHeight="1">
      <c r="A12" s="86">
        <v>2</v>
      </c>
      <c r="B12" s="87" t="s">
        <v>21</v>
      </c>
      <c r="C12" s="61">
        <v>3781</v>
      </c>
      <c r="D12" s="63">
        <v>0.09862534887967238</v>
      </c>
      <c r="E12" s="61">
        <v>3360</v>
      </c>
      <c r="F12" s="63">
        <v>0.099644128113879</v>
      </c>
      <c r="G12" s="102">
        <v>0.12529761904761916</v>
      </c>
      <c r="H12" s="89">
        <v>1</v>
      </c>
      <c r="I12" s="61">
        <v>3069</v>
      </c>
      <c r="J12" s="62">
        <v>0.23199739328771596</v>
      </c>
      <c r="K12" s="91">
        <v>1</v>
      </c>
      <c r="L12" s="13"/>
      <c r="M12" s="13"/>
      <c r="N12" s="86">
        <v>2</v>
      </c>
      <c r="O12" s="87" t="s">
        <v>20</v>
      </c>
      <c r="P12" s="61">
        <v>43489</v>
      </c>
      <c r="Q12" s="63">
        <v>0.11073821230956485</v>
      </c>
      <c r="R12" s="61">
        <v>45492</v>
      </c>
      <c r="S12" s="63">
        <v>0.11832915857074856</v>
      </c>
      <c r="T12" s="105">
        <v>-0.04402971951112289</v>
      </c>
      <c r="U12" s="91">
        <v>0</v>
      </c>
    </row>
    <row r="13" spans="1:21" ht="14.25" customHeight="1">
      <c r="A13" s="59">
        <v>3</v>
      </c>
      <c r="B13" s="87" t="s">
        <v>20</v>
      </c>
      <c r="C13" s="61">
        <v>3549</v>
      </c>
      <c r="D13" s="63">
        <v>0.09257375381485249</v>
      </c>
      <c r="E13" s="61">
        <v>3874</v>
      </c>
      <c r="F13" s="63">
        <v>0.11488730723606168</v>
      </c>
      <c r="G13" s="102">
        <v>-0.08389261744966447</v>
      </c>
      <c r="H13" s="89">
        <v>-1</v>
      </c>
      <c r="I13" s="61">
        <v>3529</v>
      </c>
      <c r="J13" s="62">
        <v>0.005667327854916415</v>
      </c>
      <c r="K13" s="91">
        <v>-1</v>
      </c>
      <c r="L13" s="13"/>
      <c r="M13" s="13"/>
      <c r="N13" s="59">
        <v>3</v>
      </c>
      <c r="O13" s="87" t="s">
        <v>21</v>
      </c>
      <c r="P13" s="61">
        <v>39242</v>
      </c>
      <c r="Q13" s="63">
        <v>0.09992386413695288</v>
      </c>
      <c r="R13" s="61">
        <v>37110</v>
      </c>
      <c r="S13" s="63">
        <v>0.09652675359536797</v>
      </c>
      <c r="T13" s="105">
        <v>0.057450821880894676</v>
      </c>
      <c r="U13" s="91">
        <v>0</v>
      </c>
    </row>
    <row r="14" spans="1:21" ht="14.25" customHeight="1">
      <c r="A14" s="59">
        <v>4</v>
      </c>
      <c r="B14" s="87" t="s">
        <v>34</v>
      </c>
      <c r="C14" s="61">
        <v>2829</v>
      </c>
      <c r="D14" s="63">
        <v>0.07379294154472181</v>
      </c>
      <c r="E14" s="61">
        <v>2500</v>
      </c>
      <c r="F14" s="63">
        <v>0.07413997627520759</v>
      </c>
      <c r="G14" s="102">
        <v>0.13159999999999994</v>
      </c>
      <c r="H14" s="89">
        <v>0</v>
      </c>
      <c r="I14" s="61">
        <v>1683</v>
      </c>
      <c r="J14" s="62">
        <v>0.6809269162210339</v>
      </c>
      <c r="K14" s="91">
        <v>3</v>
      </c>
      <c r="L14" s="13"/>
      <c r="M14" s="13"/>
      <c r="N14" s="59">
        <v>4</v>
      </c>
      <c r="O14" s="87" t="s">
        <v>22</v>
      </c>
      <c r="P14" s="61">
        <v>25660</v>
      </c>
      <c r="Q14" s="63">
        <v>0.06533933932404595</v>
      </c>
      <c r="R14" s="61">
        <v>23184</v>
      </c>
      <c r="S14" s="63">
        <v>0.06030386028981436</v>
      </c>
      <c r="T14" s="105">
        <v>0.10679779158040037</v>
      </c>
      <c r="U14" s="91">
        <v>1</v>
      </c>
    </row>
    <row r="15" spans="1:21" ht="14.25" customHeight="1">
      <c r="A15" s="67">
        <v>5</v>
      </c>
      <c r="B15" s="92" t="s">
        <v>18</v>
      </c>
      <c r="C15" s="69">
        <v>2432</v>
      </c>
      <c r="D15" s="71">
        <v>0.06343741033466364</v>
      </c>
      <c r="E15" s="69">
        <v>1700</v>
      </c>
      <c r="F15" s="71">
        <v>0.05041518386714116</v>
      </c>
      <c r="G15" s="103">
        <v>0.4305882352941177</v>
      </c>
      <c r="H15" s="94">
        <v>1</v>
      </c>
      <c r="I15" s="69">
        <v>1454</v>
      </c>
      <c r="J15" s="70">
        <v>0.672627235213205</v>
      </c>
      <c r="K15" s="96">
        <v>4</v>
      </c>
      <c r="L15" s="13"/>
      <c r="M15" s="13"/>
      <c r="N15" s="67">
        <v>5</v>
      </c>
      <c r="O15" s="92" t="s">
        <v>23</v>
      </c>
      <c r="P15" s="69">
        <v>24115</v>
      </c>
      <c r="Q15" s="71">
        <v>0.06140522867495588</v>
      </c>
      <c r="R15" s="69">
        <v>26222</v>
      </c>
      <c r="S15" s="71">
        <v>0.0682059965717526</v>
      </c>
      <c r="T15" s="106">
        <v>-0.08035237586759214</v>
      </c>
      <c r="U15" s="96">
        <v>-1</v>
      </c>
    </row>
    <row r="16" spans="1:21" ht="14.25" customHeight="1">
      <c r="A16" s="51">
        <v>6</v>
      </c>
      <c r="B16" s="81" t="s">
        <v>23</v>
      </c>
      <c r="C16" s="53">
        <v>2411</v>
      </c>
      <c r="D16" s="55">
        <v>0.0628896366434515</v>
      </c>
      <c r="E16" s="53">
        <v>2196</v>
      </c>
      <c r="F16" s="55">
        <v>0.06512455516014234</v>
      </c>
      <c r="G16" s="101">
        <v>0.09790528233151186</v>
      </c>
      <c r="H16" s="83">
        <v>-1</v>
      </c>
      <c r="I16" s="53">
        <v>2312</v>
      </c>
      <c r="J16" s="54">
        <v>0.04282006920415227</v>
      </c>
      <c r="K16" s="85">
        <v>-2</v>
      </c>
      <c r="L16" s="13"/>
      <c r="M16" s="13"/>
      <c r="N16" s="51">
        <v>6</v>
      </c>
      <c r="O16" s="81" t="s">
        <v>26</v>
      </c>
      <c r="P16" s="53">
        <v>19838</v>
      </c>
      <c r="Q16" s="55">
        <v>0.05051449000430333</v>
      </c>
      <c r="R16" s="53">
        <v>18930</v>
      </c>
      <c r="S16" s="55">
        <v>0.04923878861655391</v>
      </c>
      <c r="T16" s="104">
        <v>0.04796619123085044</v>
      </c>
      <c r="U16" s="85">
        <v>1</v>
      </c>
    </row>
    <row r="17" spans="1:21" ht="14.25" customHeight="1">
      <c r="A17" s="59">
        <v>7</v>
      </c>
      <c r="B17" s="87" t="s">
        <v>26</v>
      </c>
      <c r="C17" s="61">
        <v>1808</v>
      </c>
      <c r="D17" s="63">
        <v>0.04716070636721705</v>
      </c>
      <c r="E17" s="61">
        <v>1355</v>
      </c>
      <c r="F17" s="63">
        <v>0.04018386714116252</v>
      </c>
      <c r="G17" s="102">
        <v>0.33431734317343165</v>
      </c>
      <c r="H17" s="89">
        <v>2</v>
      </c>
      <c r="I17" s="61">
        <v>1743</v>
      </c>
      <c r="J17" s="62">
        <v>0.03729202524383246</v>
      </c>
      <c r="K17" s="91">
        <v>-1</v>
      </c>
      <c r="L17" s="13"/>
      <c r="M17" s="13"/>
      <c r="N17" s="59">
        <v>7</v>
      </c>
      <c r="O17" s="87" t="s">
        <v>34</v>
      </c>
      <c r="P17" s="61">
        <v>19574</v>
      </c>
      <c r="Q17" s="63">
        <v>0.04984225362154619</v>
      </c>
      <c r="R17" s="61">
        <v>19475</v>
      </c>
      <c r="S17" s="63">
        <v>0.05065638712664487</v>
      </c>
      <c r="T17" s="105">
        <v>0.0050834403080872725</v>
      </c>
      <c r="U17" s="91">
        <v>-1</v>
      </c>
    </row>
    <row r="18" spans="1:21" ht="14.25" customHeight="1">
      <c r="A18" s="59">
        <v>8</v>
      </c>
      <c r="B18" s="87" t="s">
        <v>24</v>
      </c>
      <c r="C18" s="61">
        <v>1728</v>
      </c>
      <c r="D18" s="63">
        <v>0.04507394944831364</v>
      </c>
      <c r="E18" s="61">
        <v>1166</v>
      </c>
      <c r="F18" s="63">
        <v>0.03457888493475682</v>
      </c>
      <c r="G18" s="102">
        <v>0.4819897084048028</v>
      </c>
      <c r="H18" s="89">
        <v>4</v>
      </c>
      <c r="I18" s="61">
        <v>1330</v>
      </c>
      <c r="J18" s="62">
        <v>0.299248120300752</v>
      </c>
      <c r="K18" s="91">
        <v>2</v>
      </c>
      <c r="L18" s="13"/>
      <c r="M18" s="13"/>
      <c r="N18" s="59">
        <v>8</v>
      </c>
      <c r="O18" s="87" t="s">
        <v>18</v>
      </c>
      <c r="P18" s="61">
        <v>19485</v>
      </c>
      <c r="Q18" s="63">
        <v>0.049615628477359126</v>
      </c>
      <c r="R18" s="61">
        <v>14788</v>
      </c>
      <c r="S18" s="63">
        <v>0.03846503993986261</v>
      </c>
      <c r="T18" s="105">
        <v>0.3176223965377334</v>
      </c>
      <c r="U18" s="91">
        <v>0</v>
      </c>
    </row>
    <row r="19" spans="1:21" ht="14.25" customHeight="1">
      <c r="A19" s="59">
        <v>9</v>
      </c>
      <c r="B19" s="87" t="s">
        <v>50</v>
      </c>
      <c r="C19" s="61">
        <v>1577</v>
      </c>
      <c r="D19" s="63">
        <v>0.041135195763883456</v>
      </c>
      <c r="E19" s="61">
        <v>956</v>
      </c>
      <c r="F19" s="63">
        <v>0.028351126927639383</v>
      </c>
      <c r="G19" s="102">
        <v>0.649581589958159</v>
      </c>
      <c r="H19" s="89">
        <v>5</v>
      </c>
      <c r="I19" s="61">
        <v>1552</v>
      </c>
      <c r="J19" s="62">
        <v>0.016108247422680355</v>
      </c>
      <c r="K19" s="91">
        <v>-1</v>
      </c>
      <c r="L19" s="13"/>
      <c r="M19" s="13"/>
      <c r="N19" s="59">
        <v>9</v>
      </c>
      <c r="O19" s="87" t="s">
        <v>24</v>
      </c>
      <c r="P19" s="61">
        <v>17219</v>
      </c>
      <c r="Q19" s="63">
        <v>0.04384559952536037</v>
      </c>
      <c r="R19" s="61">
        <v>14078</v>
      </c>
      <c r="S19" s="63">
        <v>0.03661826022946888</v>
      </c>
      <c r="T19" s="105">
        <v>0.2231140787043615</v>
      </c>
      <c r="U19" s="91">
        <v>1</v>
      </c>
    </row>
    <row r="20" spans="1:21" ht="14.25" customHeight="1">
      <c r="A20" s="67">
        <v>10</v>
      </c>
      <c r="B20" s="92" t="s">
        <v>22</v>
      </c>
      <c r="C20" s="69">
        <v>1515</v>
      </c>
      <c r="D20" s="71">
        <v>0.03951795915173331</v>
      </c>
      <c r="E20" s="69">
        <v>1618</v>
      </c>
      <c r="F20" s="71">
        <v>0.04798339264531435</v>
      </c>
      <c r="G20" s="103">
        <v>-0.06365883807169348</v>
      </c>
      <c r="H20" s="94">
        <v>-3</v>
      </c>
      <c r="I20" s="69">
        <v>2043</v>
      </c>
      <c r="J20" s="70">
        <v>-0.25844346549192365</v>
      </c>
      <c r="K20" s="96">
        <v>-5</v>
      </c>
      <c r="L20" s="13"/>
      <c r="M20" s="13"/>
      <c r="N20" s="67">
        <v>10</v>
      </c>
      <c r="O20" s="92" t="s">
        <v>31</v>
      </c>
      <c r="P20" s="69">
        <v>16155</v>
      </c>
      <c r="Q20" s="71">
        <v>0.04113628319485434</v>
      </c>
      <c r="R20" s="69">
        <v>14600</v>
      </c>
      <c r="S20" s="71">
        <v>0.03797603348133582</v>
      </c>
      <c r="T20" s="106">
        <v>0.10650684931506849</v>
      </c>
      <c r="U20" s="96">
        <v>-1</v>
      </c>
    </row>
    <row r="21" spans="1:21" ht="14.25" customHeight="1">
      <c r="A21" s="51">
        <v>11</v>
      </c>
      <c r="B21" s="81" t="s">
        <v>35</v>
      </c>
      <c r="C21" s="53">
        <v>1396</v>
      </c>
      <c r="D21" s="55">
        <v>0.03641390823486449</v>
      </c>
      <c r="E21" s="53">
        <v>1312</v>
      </c>
      <c r="F21" s="55">
        <v>0.038908659549228945</v>
      </c>
      <c r="G21" s="101">
        <v>0.06402439024390238</v>
      </c>
      <c r="H21" s="83">
        <v>-1</v>
      </c>
      <c r="I21" s="53">
        <v>1050</v>
      </c>
      <c r="J21" s="54">
        <v>0.32952380952380955</v>
      </c>
      <c r="K21" s="85">
        <v>0</v>
      </c>
      <c r="L21" s="13"/>
      <c r="M21" s="13"/>
      <c r="N21" s="51">
        <v>11</v>
      </c>
      <c r="O21" s="81" t="s">
        <v>25</v>
      </c>
      <c r="P21" s="53">
        <v>12731</v>
      </c>
      <c r="Q21" s="55">
        <v>0.032417581018489044</v>
      </c>
      <c r="R21" s="53">
        <v>12317</v>
      </c>
      <c r="S21" s="55">
        <v>0.0320377263280557</v>
      </c>
      <c r="T21" s="104">
        <v>0.033612080863846705</v>
      </c>
      <c r="U21" s="85">
        <v>2</v>
      </c>
    </row>
    <row r="22" spans="1:21" ht="14.25" customHeight="1">
      <c r="A22" s="59">
        <v>12</v>
      </c>
      <c r="B22" s="87" t="s">
        <v>31</v>
      </c>
      <c r="C22" s="61">
        <v>1183</v>
      </c>
      <c r="D22" s="63">
        <v>0.030857917938284164</v>
      </c>
      <c r="E22" s="61">
        <v>1509</v>
      </c>
      <c r="F22" s="63">
        <v>0.0447508896797153</v>
      </c>
      <c r="G22" s="102">
        <v>-0.2160371106693174</v>
      </c>
      <c r="H22" s="89">
        <v>-4</v>
      </c>
      <c r="I22" s="61">
        <v>957</v>
      </c>
      <c r="J22" s="62">
        <v>0.23615464994775337</v>
      </c>
      <c r="K22" s="91">
        <v>1</v>
      </c>
      <c r="L22" s="13"/>
      <c r="M22" s="13"/>
      <c r="N22" s="59">
        <v>12</v>
      </c>
      <c r="O22" s="87" t="s">
        <v>35</v>
      </c>
      <c r="P22" s="61">
        <v>12515</v>
      </c>
      <c r="Q22" s="63">
        <v>0.031867569432596846</v>
      </c>
      <c r="R22" s="61">
        <v>13390</v>
      </c>
      <c r="S22" s="63">
        <v>0.03482870467911552</v>
      </c>
      <c r="T22" s="105">
        <v>-0.06534727408513819</v>
      </c>
      <c r="U22" s="91">
        <v>-1</v>
      </c>
    </row>
    <row r="23" spans="1:21" ht="14.25" customHeight="1">
      <c r="A23" s="59">
        <v>13</v>
      </c>
      <c r="B23" s="87" t="s">
        <v>25</v>
      </c>
      <c r="C23" s="61">
        <v>1165</v>
      </c>
      <c r="D23" s="63">
        <v>0.030388397631530898</v>
      </c>
      <c r="E23" s="61">
        <v>1174</v>
      </c>
      <c r="F23" s="63">
        <v>0.03481613285883749</v>
      </c>
      <c r="G23" s="102">
        <v>-0.0076660988074956915</v>
      </c>
      <c r="H23" s="89">
        <v>-2</v>
      </c>
      <c r="I23" s="61">
        <v>903</v>
      </c>
      <c r="J23" s="62">
        <v>0.2901439645625692</v>
      </c>
      <c r="K23" s="91">
        <v>1</v>
      </c>
      <c r="L23" s="13"/>
      <c r="M23" s="13"/>
      <c r="N23" s="59">
        <v>13</v>
      </c>
      <c r="O23" s="87" t="s">
        <v>29</v>
      </c>
      <c r="P23" s="61">
        <v>12355</v>
      </c>
      <c r="Q23" s="63">
        <v>0.03146015344304706</v>
      </c>
      <c r="R23" s="61">
        <v>12473</v>
      </c>
      <c r="S23" s="63">
        <v>0.032443497644705596</v>
      </c>
      <c r="T23" s="105">
        <v>-0.009460434538603346</v>
      </c>
      <c r="U23" s="91">
        <v>-1</v>
      </c>
    </row>
    <row r="24" spans="1:21" ht="14.25" customHeight="1">
      <c r="A24" s="59">
        <v>14</v>
      </c>
      <c r="B24" s="87" t="s">
        <v>28</v>
      </c>
      <c r="C24" s="61">
        <v>1095</v>
      </c>
      <c r="D24" s="63">
        <v>0.028562485327490415</v>
      </c>
      <c r="E24" s="61">
        <v>467</v>
      </c>
      <c r="F24" s="63">
        <v>0.013849347568208778</v>
      </c>
      <c r="G24" s="102">
        <v>1.3447537473233404</v>
      </c>
      <c r="H24" s="89">
        <v>4</v>
      </c>
      <c r="I24" s="61">
        <v>647</v>
      </c>
      <c r="J24" s="62">
        <v>0.6924265842349304</v>
      </c>
      <c r="K24" s="91">
        <v>2</v>
      </c>
      <c r="L24" s="13"/>
      <c r="M24" s="13"/>
      <c r="N24" s="59">
        <v>14</v>
      </c>
      <c r="O24" s="87" t="s">
        <v>50</v>
      </c>
      <c r="P24" s="61">
        <v>10306</v>
      </c>
      <c r="Q24" s="63">
        <v>0.026242682426875195</v>
      </c>
      <c r="R24" s="61">
        <v>7856</v>
      </c>
      <c r="S24" s="63">
        <v>0.020434227330779056</v>
      </c>
      <c r="T24" s="105">
        <v>0.31186354378818737</v>
      </c>
      <c r="U24" s="91">
        <v>3</v>
      </c>
    </row>
    <row r="25" spans="1:21" ht="14.25" customHeight="1">
      <c r="A25" s="67">
        <v>15</v>
      </c>
      <c r="B25" s="92" t="s">
        <v>29</v>
      </c>
      <c r="C25" s="69">
        <v>1081</v>
      </c>
      <c r="D25" s="71">
        <v>0.028197302866682317</v>
      </c>
      <c r="E25" s="69">
        <v>1030</v>
      </c>
      <c r="F25" s="71">
        <v>0.030545670225385527</v>
      </c>
      <c r="G25" s="103">
        <v>0.04951456310679614</v>
      </c>
      <c r="H25" s="94">
        <v>-2</v>
      </c>
      <c r="I25" s="69">
        <v>960</v>
      </c>
      <c r="J25" s="70">
        <v>0.1260416666666666</v>
      </c>
      <c r="K25" s="96">
        <v>-3</v>
      </c>
      <c r="L25" s="13"/>
      <c r="M25" s="13"/>
      <c r="N25" s="67">
        <v>15</v>
      </c>
      <c r="O25" s="92" t="s">
        <v>36</v>
      </c>
      <c r="P25" s="69">
        <v>9739</v>
      </c>
      <c r="Q25" s="71">
        <v>0.024798902013908164</v>
      </c>
      <c r="R25" s="69">
        <v>9471</v>
      </c>
      <c r="S25" s="71">
        <v>0.024635000897378873</v>
      </c>
      <c r="T25" s="106">
        <v>0.028296906345686823</v>
      </c>
      <c r="U25" s="96">
        <v>0</v>
      </c>
    </row>
    <row r="26" spans="1:21" ht="14.25" customHeight="1">
      <c r="A26" s="51">
        <v>16</v>
      </c>
      <c r="B26" s="81" t="s">
        <v>55</v>
      </c>
      <c r="C26" s="53">
        <v>949</v>
      </c>
      <c r="D26" s="55">
        <v>0.024754153950491693</v>
      </c>
      <c r="E26" s="53">
        <v>414</v>
      </c>
      <c r="F26" s="55">
        <v>0.012277580071174377</v>
      </c>
      <c r="G26" s="101">
        <v>1.2922705314009661</v>
      </c>
      <c r="H26" s="83">
        <v>6</v>
      </c>
      <c r="I26" s="53">
        <v>565</v>
      </c>
      <c r="J26" s="54">
        <v>0.679646017699115</v>
      </c>
      <c r="K26" s="85">
        <v>3</v>
      </c>
      <c r="L26" s="13"/>
      <c r="M26" s="13"/>
      <c r="N26" s="51">
        <v>16</v>
      </c>
      <c r="O26" s="81" t="s">
        <v>55</v>
      </c>
      <c r="P26" s="53">
        <v>8828</v>
      </c>
      <c r="Q26" s="55">
        <v>0.022479177223409103</v>
      </c>
      <c r="R26" s="53">
        <v>9235</v>
      </c>
      <c r="S26" s="55">
        <v>0.024021141726036734</v>
      </c>
      <c r="T26" s="104">
        <v>-0.04407146724417976</v>
      </c>
      <c r="U26" s="85">
        <v>0</v>
      </c>
    </row>
    <row r="27" spans="1:21" ht="14.25" customHeight="1">
      <c r="A27" s="59">
        <v>17</v>
      </c>
      <c r="B27" s="87" t="s">
        <v>30</v>
      </c>
      <c r="C27" s="61">
        <v>857</v>
      </c>
      <c r="D27" s="63">
        <v>0.02235438349375277</v>
      </c>
      <c r="E27" s="61">
        <v>541</v>
      </c>
      <c r="F27" s="63">
        <v>0.016043890865954924</v>
      </c>
      <c r="G27" s="102">
        <v>0.5841035120147875</v>
      </c>
      <c r="H27" s="89">
        <v>-2</v>
      </c>
      <c r="I27" s="61">
        <v>642</v>
      </c>
      <c r="J27" s="62">
        <v>0.3348909657320873</v>
      </c>
      <c r="K27" s="91">
        <v>0</v>
      </c>
      <c r="L27" s="13"/>
      <c r="M27" s="13"/>
      <c r="N27" s="59">
        <v>17</v>
      </c>
      <c r="O27" s="87" t="s">
        <v>30</v>
      </c>
      <c r="P27" s="61">
        <v>8361</v>
      </c>
      <c r="Q27" s="63">
        <v>0.021290031803910685</v>
      </c>
      <c r="R27" s="61">
        <v>7164</v>
      </c>
      <c r="S27" s="63">
        <v>0.018634267387691084</v>
      </c>
      <c r="T27" s="105">
        <v>0.1670854271356783</v>
      </c>
      <c r="U27" s="91">
        <v>2</v>
      </c>
    </row>
    <row r="28" spans="1:21" ht="14.25" customHeight="1">
      <c r="A28" s="59">
        <v>18</v>
      </c>
      <c r="B28" s="87" t="s">
        <v>27</v>
      </c>
      <c r="C28" s="61">
        <v>824</v>
      </c>
      <c r="D28" s="63">
        <v>0.021493596264705116</v>
      </c>
      <c r="E28" s="61">
        <v>526</v>
      </c>
      <c r="F28" s="63">
        <v>0.015599051008303678</v>
      </c>
      <c r="G28" s="102">
        <v>0.5665399239543727</v>
      </c>
      <c r="H28" s="89">
        <v>-2</v>
      </c>
      <c r="I28" s="61">
        <v>607</v>
      </c>
      <c r="J28" s="62">
        <v>0.35749588138385513</v>
      </c>
      <c r="K28" s="91">
        <v>0</v>
      </c>
      <c r="L28" s="13"/>
      <c r="M28" s="13"/>
      <c r="N28" s="59">
        <v>18</v>
      </c>
      <c r="O28" s="87" t="s">
        <v>27</v>
      </c>
      <c r="P28" s="61">
        <v>8302</v>
      </c>
      <c r="Q28" s="63">
        <v>0.021139797157764203</v>
      </c>
      <c r="R28" s="61">
        <v>10977</v>
      </c>
      <c r="S28" s="63">
        <v>0.0285522547619605</v>
      </c>
      <c r="T28" s="105">
        <v>-0.24369135465063319</v>
      </c>
      <c r="U28" s="91">
        <v>-4</v>
      </c>
    </row>
    <row r="29" spans="1:21" ht="14.25" customHeight="1">
      <c r="A29" s="59">
        <v>19</v>
      </c>
      <c r="B29" s="87" t="s">
        <v>36</v>
      </c>
      <c r="C29" s="61">
        <v>687</v>
      </c>
      <c r="D29" s="63">
        <v>0.01792002504108303</v>
      </c>
      <c r="E29" s="61">
        <v>452</v>
      </c>
      <c r="F29" s="63">
        <v>0.013404507710557532</v>
      </c>
      <c r="G29" s="102">
        <v>0.5199115044247788</v>
      </c>
      <c r="H29" s="89">
        <v>0</v>
      </c>
      <c r="I29" s="61">
        <v>748</v>
      </c>
      <c r="J29" s="62">
        <v>-0.08155080213903743</v>
      </c>
      <c r="K29" s="91">
        <v>-4</v>
      </c>
      <c r="N29" s="59">
        <v>19</v>
      </c>
      <c r="O29" s="87" t="s">
        <v>28</v>
      </c>
      <c r="P29" s="61">
        <v>7597</v>
      </c>
      <c r="Q29" s="63">
        <v>0.019344620453810486</v>
      </c>
      <c r="R29" s="61">
        <v>7805</v>
      </c>
      <c r="S29" s="63">
        <v>0.020301571323412745</v>
      </c>
      <c r="T29" s="105">
        <v>-0.026649583600256266</v>
      </c>
      <c r="U29" s="91">
        <v>-1</v>
      </c>
    </row>
    <row r="30" spans="1:21" ht="14.25" customHeight="1">
      <c r="A30" s="67">
        <v>20</v>
      </c>
      <c r="B30" s="92" t="s">
        <v>32</v>
      </c>
      <c r="C30" s="69">
        <v>501</v>
      </c>
      <c r="D30" s="71">
        <v>0.0130683152046326</v>
      </c>
      <c r="E30" s="69">
        <v>425</v>
      </c>
      <c r="F30" s="71">
        <v>0.01260379596678529</v>
      </c>
      <c r="G30" s="103">
        <v>0.1788235294117646</v>
      </c>
      <c r="H30" s="94">
        <v>1</v>
      </c>
      <c r="I30" s="69">
        <v>263</v>
      </c>
      <c r="J30" s="70">
        <v>0.9049429657794676</v>
      </c>
      <c r="K30" s="96">
        <v>0</v>
      </c>
      <c r="N30" s="67">
        <v>20</v>
      </c>
      <c r="O30" s="92" t="s">
        <v>33</v>
      </c>
      <c r="P30" s="69">
        <v>4838</v>
      </c>
      <c r="Q30" s="71">
        <v>0.012319240984011468</v>
      </c>
      <c r="R30" s="69">
        <v>3967</v>
      </c>
      <c r="S30" s="71">
        <v>0.010318556494552</v>
      </c>
      <c r="T30" s="106">
        <v>0.21956138139652137</v>
      </c>
      <c r="U30" s="96">
        <v>0</v>
      </c>
    </row>
    <row r="31" spans="1:21" ht="14.25" customHeight="1">
      <c r="A31" s="124" t="s">
        <v>53</v>
      </c>
      <c r="B31" s="125"/>
      <c r="C31" s="3">
        <f>SUM(C11:C30)</f>
        <v>36159</v>
      </c>
      <c r="D31" s="6">
        <f>C31/C33</f>
        <v>0.9431880428828547</v>
      </c>
      <c r="E31" s="3">
        <f>SUM(E11:E30)</f>
        <v>30951</v>
      </c>
      <c r="F31" s="6">
        <f>E31/E33</f>
        <v>0.91788256227758</v>
      </c>
      <c r="G31" s="16">
        <f>C31/E31-1</f>
        <v>0.16826596878937683</v>
      </c>
      <c r="H31" s="16"/>
      <c r="I31" s="3">
        <f>SUM(I11:I30)</f>
        <v>30497</v>
      </c>
      <c r="J31" s="17">
        <f>C31/I31-1</f>
        <v>0.185657605666131</v>
      </c>
      <c r="K31" s="18"/>
      <c r="N31" s="124" t="s">
        <v>53</v>
      </c>
      <c r="O31" s="125"/>
      <c r="P31" s="3">
        <f>SUM(P11:P30)</f>
        <v>370305</v>
      </c>
      <c r="Q31" s="6">
        <f>P31/P33</f>
        <v>0.9429261125639452</v>
      </c>
      <c r="R31" s="3">
        <f>SUM(R11:R30)</f>
        <v>359611</v>
      </c>
      <c r="S31" s="6">
        <f>R31/R33</f>
        <v>0.9353835189216887</v>
      </c>
      <c r="T31" s="16">
        <f>P31/R31-1</f>
        <v>0.029737688780376637</v>
      </c>
      <c r="U31" s="26"/>
    </row>
    <row r="32" spans="1:21" ht="14.25" customHeight="1">
      <c r="A32" s="124" t="s">
        <v>12</v>
      </c>
      <c r="B32" s="125"/>
      <c r="C32" s="3">
        <f>C33-SUM(C11:C30)</f>
        <v>2178</v>
      </c>
      <c r="D32" s="6">
        <f>C32/C33</f>
        <v>0.05681195711714532</v>
      </c>
      <c r="E32" s="3">
        <f>E33-SUM(E11:E30)</f>
        <v>2769</v>
      </c>
      <c r="F32" s="6">
        <f>E32/E33</f>
        <v>0.08211743772241993</v>
      </c>
      <c r="G32" s="16">
        <f>C32/E32-1</f>
        <v>-0.21343445287107254</v>
      </c>
      <c r="H32" s="16"/>
      <c r="I32" s="3">
        <f>I33-SUM(I11:I30)</f>
        <v>1618</v>
      </c>
      <c r="J32" s="17">
        <f>C32/I32-1</f>
        <v>0.3461063040791099</v>
      </c>
      <c r="K32" s="18"/>
      <c r="N32" s="124" t="s">
        <v>12</v>
      </c>
      <c r="O32" s="125"/>
      <c r="P32" s="3">
        <f>P33-SUM(P11:P30)</f>
        <v>22414</v>
      </c>
      <c r="Q32" s="6">
        <f>P32/P33</f>
        <v>0.057073887436054786</v>
      </c>
      <c r="R32" s="3">
        <f>R33-SUM(R11:R30)</f>
        <v>24842</v>
      </c>
      <c r="S32" s="6">
        <f>R32/R33</f>
        <v>0.06461648107831126</v>
      </c>
      <c r="T32" s="16">
        <f>P32/R32-1</f>
        <v>-0.09773770227839951</v>
      </c>
      <c r="U32" s="27"/>
    </row>
    <row r="33" spans="1:21" ht="14.25" customHeight="1">
      <c r="A33" s="120" t="s">
        <v>38</v>
      </c>
      <c r="B33" s="121"/>
      <c r="C33" s="23">
        <v>38337</v>
      </c>
      <c r="D33" s="99">
        <v>1</v>
      </c>
      <c r="E33" s="23">
        <v>33720</v>
      </c>
      <c r="F33" s="99">
        <v>0.9987247924080666</v>
      </c>
      <c r="G33" s="19">
        <v>0.13692170818505334</v>
      </c>
      <c r="H33" s="19"/>
      <c r="I33" s="23">
        <v>32115</v>
      </c>
      <c r="J33" s="45">
        <v>0.19374124241008883</v>
      </c>
      <c r="K33" s="100"/>
      <c r="L33" s="13"/>
      <c r="M33" s="13"/>
      <c r="N33" s="120" t="s">
        <v>38</v>
      </c>
      <c r="O33" s="121"/>
      <c r="P33" s="23">
        <v>392719</v>
      </c>
      <c r="Q33" s="99">
        <v>1</v>
      </c>
      <c r="R33" s="23">
        <v>384453</v>
      </c>
      <c r="S33" s="99">
        <v>1</v>
      </c>
      <c r="T33" s="28">
        <v>0.021500677586076877</v>
      </c>
      <c r="U33" s="100"/>
    </row>
    <row r="34" spans="1:14" ht="14.25" customHeight="1">
      <c r="A34" t="s">
        <v>97</v>
      </c>
      <c r="N34" t="s">
        <v>97</v>
      </c>
    </row>
    <row r="35" spans="1:14" ht="15">
      <c r="A35" s="9" t="s">
        <v>99</v>
      </c>
      <c r="N35" s="9" t="s">
        <v>99</v>
      </c>
    </row>
    <row r="39" spans="1:21" ht="15">
      <c r="A39" s="132" t="s">
        <v>129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"/>
      <c r="M39" s="20"/>
      <c r="N39" s="132" t="s">
        <v>88</v>
      </c>
      <c r="O39" s="132"/>
      <c r="P39" s="132"/>
      <c r="Q39" s="132"/>
      <c r="R39" s="132"/>
      <c r="S39" s="132"/>
      <c r="T39" s="132"/>
      <c r="U39" s="132"/>
    </row>
    <row r="40" spans="1:21" ht="15">
      <c r="A40" s="133" t="s">
        <v>130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"/>
      <c r="M40" s="20"/>
      <c r="N40" s="133" t="s">
        <v>89</v>
      </c>
      <c r="O40" s="133"/>
      <c r="P40" s="133"/>
      <c r="Q40" s="133"/>
      <c r="R40" s="133"/>
      <c r="S40" s="133"/>
      <c r="T40" s="133"/>
      <c r="U40" s="133"/>
    </row>
    <row r="41" spans="1:21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77"/>
      <c r="K41" s="78" t="s">
        <v>4</v>
      </c>
      <c r="L41" s="13"/>
      <c r="M41" s="13"/>
      <c r="N41" s="14"/>
      <c r="O41" s="14"/>
      <c r="P41" s="14"/>
      <c r="Q41" s="14"/>
      <c r="R41" s="14"/>
      <c r="S41" s="14"/>
      <c r="T41" s="77"/>
      <c r="U41" s="78" t="s">
        <v>4</v>
      </c>
    </row>
    <row r="42" spans="1:21" ht="15">
      <c r="A42" s="136" t="s">
        <v>0</v>
      </c>
      <c r="B42" s="136" t="s">
        <v>52</v>
      </c>
      <c r="C42" s="138" t="s">
        <v>116</v>
      </c>
      <c r="D42" s="139"/>
      <c r="E42" s="139"/>
      <c r="F42" s="139"/>
      <c r="G42" s="139"/>
      <c r="H42" s="140"/>
      <c r="I42" s="138" t="s">
        <v>112</v>
      </c>
      <c r="J42" s="139"/>
      <c r="K42" s="140"/>
      <c r="L42" s="13"/>
      <c r="M42" s="13"/>
      <c r="N42" s="136" t="s">
        <v>0</v>
      </c>
      <c r="O42" s="136" t="s">
        <v>52</v>
      </c>
      <c r="P42" s="138" t="s">
        <v>117</v>
      </c>
      <c r="Q42" s="139"/>
      <c r="R42" s="139"/>
      <c r="S42" s="139"/>
      <c r="T42" s="139"/>
      <c r="U42" s="140"/>
    </row>
    <row r="43" spans="1:21" ht="15">
      <c r="A43" s="137"/>
      <c r="B43" s="137"/>
      <c r="C43" s="168" t="s">
        <v>118</v>
      </c>
      <c r="D43" s="169"/>
      <c r="E43" s="169"/>
      <c r="F43" s="169"/>
      <c r="G43" s="169"/>
      <c r="H43" s="170"/>
      <c r="I43" s="145" t="s">
        <v>113</v>
      </c>
      <c r="J43" s="146"/>
      <c r="K43" s="147"/>
      <c r="L43" s="13"/>
      <c r="M43" s="13"/>
      <c r="N43" s="137"/>
      <c r="O43" s="137"/>
      <c r="P43" s="145" t="s">
        <v>119</v>
      </c>
      <c r="Q43" s="146"/>
      <c r="R43" s="146"/>
      <c r="S43" s="146"/>
      <c r="T43" s="146"/>
      <c r="U43" s="147"/>
    </row>
    <row r="44" spans="1:21" ht="15" customHeight="1">
      <c r="A44" s="137"/>
      <c r="B44" s="137"/>
      <c r="C44" s="141">
        <v>2019</v>
      </c>
      <c r="D44" s="142"/>
      <c r="E44" s="151">
        <v>2018</v>
      </c>
      <c r="F44" s="142"/>
      <c r="G44" s="126" t="s">
        <v>5</v>
      </c>
      <c r="H44" s="122" t="s">
        <v>60</v>
      </c>
      <c r="I44" s="156">
        <v>2019</v>
      </c>
      <c r="J44" s="123" t="s">
        <v>120</v>
      </c>
      <c r="K44" s="122" t="s">
        <v>124</v>
      </c>
      <c r="L44" s="13"/>
      <c r="M44" s="13"/>
      <c r="N44" s="137"/>
      <c r="O44" s="137"/>
      <c r="P44" s="141">
        <v>2019</v>
      </c>
      <c r="Q44" s="142"/>
      <c r="R44" s="141">
        <v>2018</v>
      </c>
      <c r="S44" s="142"/>
      <c r="T44" s="126" t="s">
        <v>5</v>
      </c>
      <c r="U44" s="134" t="s">
        <v>66</v>
      </c>
    </row>
    <row r="45" spans="1:21" ht="15" customHeight="1">
      <c r="A45" s="130" t="s">
        <v>6</v>
      </c>
      <c r="B45" s="130" t="s">
        <v>52</v>
      </c>
      <c r="C45" s="143"/>
      <c r="D45" s="144"/>
      <c r="E45" s="152"/>
      <c r="F45" s="144"/>
      <c r="G45" s="127"/>
      <c r="H45" s="123"/>
      <c r="I45" s="156"/>
      <c r="J45" s="123"/>
      <c r="K45" s="123"/>
      <c r="L45" s="13"/>
      <c r="M45" s="13"/>
      <c r="N45" s="130" t="s">
        <v>6</v>
      </c>
      <c r="O45" s="130" t="s">
        <v>52</v>
      </c>
      <c r="P45" s="143"/>
      <c r="Q45" s="144"/>
      <c r="R45" s="143"/>
      <c r="S45" s="144"/>
      <c r="T45" s="127"/>
      <c r="U45" s="135"/>
    </row>
    <row r="46" spans="1:21" ht="15" customHeight="1">
      <c r="A46" s="130"/>
      <c r="B46" s="130"/>
      <c r="C46" s="110" t="s">
        <v>8</v>
      </c>
      <c r="D46" s="79" t="s">
        <v>2</v>
      </c>
      <c r="E46" s="110" t="s">
        <v>8</v>
      </c>
      <c r="F46" s="79" t="s">
        <v>2</v>
      </c>
      <c r="G46" s="128" t="s">
        <v>9</v>
      </c>
      <c r="H46" s="128" t="s">
        <v>61</v>
      </c>
      <c r="I46" s="80" t="s">
        <v>8</v>
      </c>
      <c r="J46" s="157" t="s">
        <v>121</v>
      </c>
      <c r="K46" s="157" t="s">
        <v>125</v>
      </c>
      <c r="L46" s="13"/>
      <c r="M46" s="13"/>
      <c r="N46" s="130"/>
      <c r="O46" s="130"/>
      <c r="P46" s="110" t="s">
        <v>8</v>
      </c>
      <c r="Q46" s="79" t="s">
        <v>2</v>
      </c>
      <c r="R46" s="110" t="s">
        <v>8</v>
      </c>
      <c r="S46" s="79" t="s">
        <v>2</v>
      </c>
      <c r="T46" s="128" t="s">
        <v>9</v>
      </c>
      <c r="U46" s="118" t="s">
        <v>67</v>
      </c>
    </row>
    <row r="47" spans="1:21" ht="15" customHeight="1">
      <c r="A47" s="131"/>
      <c r="B47" s="131"/>
      <c r="C47" s="114" t="s">
        <v>10</v>
      </c>
      <c r="D47" s="42" t="s">
        <v>11</v>
      </c>
      <c r="E47" s="114" t="s">
        <v>10</v>
      </c>
      <c r="F47" s="42" t="s">
        <v>11</v>
      </c>
      <c r="G47" s="159"/>
      <c r="H47" s="159"/>
      <c r="I47" s="114" t="s">
        <v>10</v>
      </c>
      <c r="J47" s="158"/>
      <c r="K47" s="158"/>
      <c r="L47" s="13"/>
      <c r="M47" s="13"/>
      <c r="N47" s="131"/>
      <c r="O47" s="131"/>
      <c r="P47" s="114" t="s">
        <v>10</v>
      </c>
      <c r="Q47" s="42" t="s">
        <v>11</v>
      </c>
      <c r="R47" s="114" t="s">
        <v>10</v>
      </c>
      <c r="S47" s="42" t="s">
        <v>11</v>
      </c>
      <c r="T47" s="129"/>
      <c r="U47" s="119"/>
    </row>
    <row r="48" spans="1:21" ht="15">
      <c r="A48" s="51">
        <v>1</v>
      </c>
      <c r="B48" s="81" t="s">
        <v>39</v>
      </c>
      <c r="C48" s="53">
        <v>1466</v>
      </c>
      <c r="D48" s="58">
        <v>0.03823982053890498</v>
      </c>
      <c r="E48" s="53">
        <v>1298</v>
      </c>
      <c r="F48" s="58">
        <v>0.03849347568208778</v>
      </c>
      <c r="G48" s="82">
        <v>0.1294298921417565</v>
      </c>
      <c r="H48" s="83">
        <v>0</v>
      </c>
      <c r="I48" s="53">
        <v>1295</v>
      </c>
      <c r="J48" s="84">
        <v>0.1320463320463321</v>
      </c>
      <c r="K48" s="85">
        <v>1</v>
      </c>
      <c r="L48" s="13"/>
      <c r="M48" s="13"/>
      <c r="N48" s="51">
        <v>1</v>
      </c>
      <c r="O48" s="81" t="s">
        <v>39</v>
      </c>
      <c r="P48" s="53">
        <v>16567</v>
      </c>
      <c r="Q48" s="58">
        <v>0.04218537936794502</v>
      </c>
      <c r="R48" s="53">
        <v>17438</v>
      </c>
      <c r="S48" s="58">
        <v>0.04535795012654343</v>
      </c>
      <c r="T48" s="56">
        <v>-0.04994838857667161</v>
      </c>
      <c r="U48" s="85">
        <v>0</v>
      </c>
    </row>
    <row r="49" spans="1:21" ht="15">
      <c r="A49" s="86">
        <v>2</v>
      </c>
      <c r="B49" s="87" t="s">
        <v>63</v>
      </c>
      <c r="C49" s="61">
        <v>1387</v>
      </c>
      <c r="D49" s="66">
        <v>0.03617914808148786</v>
      </c>
      <c r="E49" s="61">
        <v>354</v>
      </c>
      <c r="F49" s="66">
        <v>0.010498220640569395</v>
      </c>
      <c r="G49" s="88">
        <v>2.9180790960451977</v>
      </c>
      <c r="H49" s="89">
        <v>20</v>
      </c>
      <c r="I49" s="61">
        <v>1342</v>
      </c>
      <c r="J49" s="90">
        <v>0.03353204172876301</v>
      </c>
      <c r="K49" s="91">
        <v>-1</v>
      </c>
      <c r="L49" s="13"/>
      <c r="M49" s="13"/>
      <c r="N49" s="86">
        <v>2</v>
      </c>
      <c r="O49" s="87" t="s">
        <v>63</v>
      </c>
      <c r="P49" s="61">
        <v>14170</v>
      </c>
      <c r="Q49" s="66">
        <v>0.03608177857450238</v>
      </c>
      <c r="R49" s="61">
        <v>5309</v>
      </c>
      <c r="S49" s="66">
        <v>0.01380923025701451</v>
      </c>
      <c r="T49" s="64">
        <v>1.6690525522697306</v>
      </c>
      <c r="U49" s="91">
        <v>12</v>
      </c>
    </row>
    <row r="50" spans="1:21" ht="15">
      <c r="A50" s="86">
        <v>3</v>
      </c>
      <c r="B50" s="87" t="s">
        <v>126</v>
      </c>
      <c r="C50" s="61">
        <v>823</v>
      </c>
      <c r="D50" s="66">
        <v>0.021467511803218823</v>
      </c>
      <c r="E50" s="61">
        <v>265</v>
      </c>
      <c r="F50" s="66">
        <v>0.007858837485172005</v>
      </c>
      <c r="G50" s="88">
        <v>2.1056603773584905</v>
      </c>
      <c r="H50" s="89">
        <v>33</v>
      </c>
      <c r="I50" s="61">
        <v>343</v>
      </c>
      <c r="J50" s="90">
        <v>1.3994169096209914</v>
      </c>
      <c r="K50" s="91">
        <v>26</v>
      </c>
      <c r="L50" s="13"/>
      <c r="M50" s="13"/>
      <c r="N50" s="86">
        <v>3</v>
      </c>
      <c r="O50" s="87" t="s">
        <v>42</v>
      </c>
      <c r="P50" s="61">
        <v>11738</v>
      </c>
      <c r="Q50" s="66">
        <v>0.029889055533345726</v>
      </c>
      <c r="R50" s="61">
        <v>13197</v>
      </c>
      <c r="S50" s="66">
        <v>0.03432669272967047</v>
      </c>
      <c r="T50" s="64">
        <v>-0.11055542926422668</v>
      </c>
      <c r="U50" s="91">
        <v>-1</v>
      </c>
    </row>
    <row r="51" spans="1:21" ht="15">
      <c r="A51" s="86">
        <v>4</v>
      </c>
      <c r="B51" s="87" t="s">
        <v>46</v>
      </c>
      <c r="C51" s="61">
        <v>757</v>
      </c>
      <c r="D51" s="66">
        <v>0.01974593734512351</v>
      </c>
      <c r="E51" s="61">
        <v>856</v>
      </c>
      <c r="F51" s="66">
        <v>0.025385527876631078</v>
      </c>
      <c r="G51" s="88">
        <v>-0.11565420560747663</v>
      </c>
      <c r="H51" s="89">
        <v>0</v>
      </c>
      <c r="I51" s="61">
        <v>484</v>
      </c>
      <c r="J51" s="90">
        <v>0.5640495867768596</v>
      </c>
      <c r="K51" s="91">
        <v>9</v>
      </c>
      <c r="L51" s="13"/>
      <c r="M51" s="13"/>
      <c r="N51" s="86">
        <v>4</v>
      </c>
      <c r="O51" s="87" t="s">
        <v>41</v>
      </c>
      <c r="P51" s="61">
        <v>11592</v>
      </c>
      <c r="Q51" s="66">
        <v>0.02951728844288155</v>
      </c>
      <c r="R51" s="61">
        <v>10827</v>
      </c>
      <c r="S51" s="66">
        <v>0.02816209003441253</v>
      </c>
      <c r="T51" s="64">
        <v>0.07065669160432253</v>
      </c>
      <c r="U51" s="91">
        <v>0</v>
      </c>
    </row>
    <row r="52" spans="1:21" ht="15">
      <c r="A52" s="86">
        <v>5</v>
      </c>
      <c r="B52" s="92" t="s">
        <v>41</v>
      </c>
      <c r="C52" s="69">
        <v>748</v>
      </c>
      <c r="D52" s="74">
        <v>0.019511177191746876</v>
      </c>
      <c r="E52" s="69">
        <v>687</v>
      </c>
      <c r="F52" s="74">
        <v>0.020373665480427048</v>
      </c>
      <c r="G52" s="93">
        <v>0.08879184861717615</v>
      </c>
      <c r="H52" s="94">
        <v>3</v>
      </c>
      <c r="I52" s="69">
        <v>1223</v>
      </c>
      <c r="J52" s="95">
        <v>-0.38838920686835654</v>
      </c>
      <c r="K52" s="96">
        <v>-2</v>
      </c>
      <c r="L52" s="13"/>
      <c r="M52" s="13"/>
      <c r="N52" s="86">
        <v>5</v>
      </c>
      <c r="O52" s="92" t="s">
        <v>44</v>
      </c>
      <c r="P52" s="69">
        <v>11191</v>
      </c>
      <c r="Q52" s="74">
        <v>0.028496202119072417</v>
      </c>
      <c r="R52" s="69">
        <v>11781</v>
      </c>
      <c r="S52" s="74">
        <v>0.030643537701617624</v>
      </c>
      <c r="T52" s="72">
        <v>-0.05008063831593246</v>
      </c>
      <c r="U52" s="96">
        <v>-2</v>
      </c>
    </row>
    <row r="53" spans="1:21" ht="15">
      <c r="A53" s="97">
        <v>6</v>
      </c>
      <c r="B53" s="81" t="s">
        <v>42</v>
      </c>
      <c r="C53" s="53">
        <v>735</v>
      </c>
      <c r="D53" s="58">
        <v>0.019172079192425074</v>
      </c>
      <c r="E53" s="53">
        <v>918</v>
      </c>
      <c r="F53" s="58">
        <v>0.02722419928825623</v>
      </c>
      <c r="G53" s="82">
        <v>-0.19934640522875813</v>
      </c>
      <c r="H53" s="83">
        <v>-4</v>
      </c>
      <c r="I53" s="53">
        <v>1008</v>
      </c>
      <c r="J53" s="84">
        <v>-0.27083333333333337</v>
      </c>
      <c r="K53" s="85">
        <v>-2</v>
      </c>
      <c r="L53" s="13"/>
      <c r="M53" s="13"/>
      <c r="N53" s="97">
        <v>6</v>
      </c>
      <c r="O53" s="81" t="s">
        <v>40</v>
      </c>
      <c r="P53" s="53">
        <v>7068</v>
      </c>
      <c r="Q53" s="58">
        <v>0.017997601338361525</v>
      </c>
      <c r="R53" s="53">
        <v>9911</v>
      </c>
      <c r="S53" s="58">
        <v>0.025779484098186253</v>
      </c>
      <c r="T53" s="56">
        <v>-0.2868529916254666</v>
      </c>
      <c r="U53" s="85">
        <v>-1</v>
      </c>
    </row>
    <row r="54" spans="1:21" ht="15">
      <c r="A54" s="86">
        <v>7</v>
      </c>
      <c r="B54" s="87" t="s">
        <v>54</v>
      </c>
      <c r="C54" s="61">
        <v>718</v>
      </c>
      <c r="D54" s="66">
        <v>0.018728643347158097</v>
      </c>
      <c r="E54" s="61">
        <v>670</v>
      </c>
      <c r="F54" s="66">
        <v>0.019869513641755633</v>
      </c>
      <c r="G54" s="88">
        <v>0.07164179104477619</v>
      </c>
      <c r="H54" s="89">
        <v>2</v>
      </c>
      <c r="I54" s="61">
        <v>651</v>
      </c>
      <c r="J54" s="90">
        <v>0.10291858678955457</v>
      </c>
      <c r="K54" s="91">
        <v>-1</v>
      </c>
      <c r="L54" s="13"/>
      <c r="M54" s="13"/>
      <c r="N54" s="86">
        <v>7</v>
      </c>
      <c r="O54" s="87" t="s">
        <v>46</v>
      </c>
      <c r="P54" s="61">
        <v>6916</v>
      </c>
      <c r="Q54" s="66">
        <v>0.017610556148289234</v>
      </c>
      <c r="R54" s="61">
        <v>7708</v>
      </c>
      <c r="S54" s="66">
        <v>0.02004926479959839</v>
      </c>
      <c r="T54" s="64">
        <v>-0.10275038920601975</v>
      </c>
      <c r="U54" s="91">
        <v>1</v>
      </c>
    </row>
    <row r="55" spans="1:21" ht="15">
      <c r="A55" s="86">
        <v>8</v>
      </c>
      <c r="B55" s="87" t="s">
        <v>104</v>
      </c>
      <c r="C55" s="61">
        <v>691</v>
      </c>
      <c r="D55" s="66">
        <v>0.018024362887028196</v>
      </c>
      <c r="E55" s="61">
        <v>567</v>
      </c>
      <c r="F55" s="66">
        <v>0.01681494661921708</v>
      </c>
      <c r="G55" s="88">
        <v>0.21869488536155202</v>
      </c>
      <c r="H55" s="89">
        <v>5</v>
      </c>
      <c r="I55" s="61">
        <v>412</v>
      </c>
      <c r="J55" s="90">
        <v>0.6771844660194175</v>
      </c>
      <c r="K55" s="91">
        <v>11</v>
      </c>
      <c r="L55" s="13"/>
      <c r="M55" s="13"/>
      <c r="N55" s="86">
        <v>8</v>
      </c>
      <c r="O55" s="87" t="s">
        <v>54</v>
      </c>
      <c r="P55" s="61">
        <v>6622</v>
      </c>
      <c r="Q55" s="66">
        <v>0.016861929267491513</v>
      </c>
      <c r="R55" s="61">
        <v>6878</v>
      </c>
      <c r="S55" s="66">
        <v>0.017890353307166287</v>
      </c>
      <c r="T55" s="64">
        <v>-0.03722012212852577</v>
      </c>
      <c r="U55" s="91">
        <v>1</v>
      </c>
    </row>
    <row r="56" spans="1:21" ht="15">
      <c r="A56" s="86">
        <v>9</v>
      </c>
      <c r="B56" s="87" t="s">
        <v>44</v>
      </c>
      <c r="C56" s="61">
        <v>684</v>
      </c>
      <c r="D56" s="66">
        <v>0.01784177165662415</v>
      </c>
      <c r="E56" s="61">
        <v>870</v>
      </c>
      <c r="F56" s="66">
        <v>0.025800711743772242</v>
      </c>
      <c r="G56" s="88">
        <v>-0.21379310344827585</v>
      </c>
      <c r="H56" s="89">
        <v>-6</v>
      </c>
      <c r="I56" s="61">
        <v>823</v>
      </c>
      <c r="J56" s="90">
        <v>-0.1688942891859052</v>
      </c>
      <c r="K56" s="91">
        <v>-4</v>
      </c>
      <c r="L56" s="13"/>
      <c r="M56" s="13"/>
      <c r="N56" s="86">
        <v>9</v>
      </c>
      <c r="O56" s="87" t="s">
        <v>47</v>
      </c>
      <c r="P56" s="61">
        <v>6508</v>
      </c>
      <c r="Q56" s="66">
        <v>0.016571645374937296</v>
      </c>
      <c r="R56" s="61">
        <v>6331</v>
      </c>
      <c r="S56" s="66">
        <v>0.016467552600708018</v>
      </c>
      <c r="T56" s="64">
        <v>0.027957668614752906</v>
      </c>
      <c r="U56" s="91">
        <v>3</v>
      </c>
    </row>
    <row r="57" spans="1:21" ht="15">
      <c r="A57" s="98">
        <v>10</v>
      </c>
      <c r="B57" s="92" t="s">
        <v>40</v>
      </c>
      <c r="C57" s="69">
        <v>673</v>
      </c>
      <c r="D57" s="74">
        <v>0.01755484258027493</v>
      </c>
      <c r="E57" s="69">
        <v>744</v>
      </c>
      <c r="F57" s="74">
        <v>0.02206405693950178</v>
      </c>
      <c r="G57" s="93">
        <v>-0.09543010752688175</v>
      </c>
      <c r="H57" s="94">
        <v>-5</v>
      </c>
      <c r="I57" s="69">
        <v>530</v>
      </c>
      <c r="J57" s="95">
        <v>0.26981132075471703</v>
      </c>
      <c r="K57" s="96">
        <v>0</v>
      </c>
      <c r="L57" s="13"/>
      <c r="M57" s="13"/>
      <c r="N57" s="98">
        <v>10</v>
      </c>
      <c r="O57" s="92" t="s">
        <v>43</v>
      </c>
      <c r="P57" s="69">
        <v>6447</v>
      </c>
      <c r="Q57" s="74">
        <v>0.016416318028921444</v>
      </c>
      <c r="R57" s="69">
        <v>8297</v>
      </c>
      <c r="S57" s="74">
        <v>0.02158131162977009</v>
      </c>
      <c r="T57" s="72">
        <v>-0.2229721586115463</v>
      </c>
      <c r="U57" s="96">
        <v>-3</v>
      </c>
    </row>
    <row r="58" spans="1:21" ht="15">
      <c r="A58" s="97">
        <v>11</v>
      </c>
      <c r="B58" s="81" t="s">
        <v>68</v>
      </c>
      <c r="C58" s="53">
        <v>642</v>
      </c>
      <c r="D58" s="58">
        <v>0.016746224274199858</v>
      </c>
      <c r="E58" s="53">
        <v>278</v>
      </c>
      <c r="F58" s="58">
        <v>0.008244365361803084</v>
      </c>
      <c r="G58" s="82">
        <v>1.3093525179856114</v>
      </c>
      <c r="H58" s="83">
        <v>20</v>
      </c>
      <c r="I58" s="53">
        <v>383</v>
      </c>
      <c r="J58" s="84">
        <v>0.6762402088772845</v>
      </c>
      <c r="K58" s="85">
        <v>11</v>
      </c>
      <c r="L58" s="13"/>
      <c r="M58" s="13"/>
      <c r="N58" s="97">
        <v>11</v>
      </c>
      <c r="O58" s="81" t="s">
        <v>74</v>
      </c>
      <c r="P58" s="53">
        <v>6368</v>
      </c>
      <c r="Q58" s="58">
        <v>0.01621515638408124</v>
      </c>
      <c r="R58" s="53">
        <v>5337</v>
      </c>
      <c r="S58" s="58">
        <v>0.0138820610061568</v>
      </c>
      <c r="T58" s="56">
        <v>0.1931796889638373</v>
      </c>
      <c r="U58" s="85">
        <v>2</v>
      </c>
    </row>
    <row r="59" spans="1:21" ht="15">
      <c r="A59" s="86">
        <v>12</v>
      </c>
      <c r="B59" s="87" t="s">
        <v>43</v>
      </c>
      <c r="C59" s="61">
        <v>604</v>
      </c>
      <c r="D59" s="66">
        <v>0.01575501473772074</v>
      </c>
      <c r="E59" s="61">
        <v>708</v>
      </c>
      <c r="F59" s="66">
        <v>0.02099644128113879</v>
      </c>
      <c r="G59" s="88">
        <v>-0.14689265536723162</v>
      </c>
      <c r="H59" s="89">
        <v>-5</v>
      </c>
      <c r="I59" s="61">
        <v>566</v>
      </c>
      <c r="J59" s="90">
        <v>0.06713780918727918</v>
      </c>
      <c r="K59" s="91">
        <v>-4</v>
      </c>
      <c r="L59" s="13"/>
      <c r="M59" s="13"/>
      <c r="N59" s="86">
        <v>12</v>
      </c>
      <c r="O59" s="87" t="s">
        <v>45</v>
      </c>
      <c r="P59" s="61">
        <v>6202</v>
      </c>
      <c r="Q59" s="66">
        <v>0.015792462294923343</v>
      </c>
      <c r="R59" s="61">
        <v>4596</v>
      </c>
      <c r="S59" s="66">
        <v>0.011954647252069824</v>
      </c>
      <c r="T59" s="64">
        <v>0.3494342906875545</v>
      </c>
      <c r="U59" s="91">
        <v>6</v>
      </c>
    </row>
    <row r="60" spans="1:21" ht="15">
      <c r="A60" s="86">
        <v>13</v>
      </c>
      <c r="B60" s="87" t="s">
        <v>90</v>
      </c>
      <c r="C60" s="61">
        <v>598</v>
      </c>
      <c r="D60" s="66">
        <v>0.015598507968802983</v>
      </c>
      <c r="E60" s="61">
        <v>223</v>
      </c>
      <c r="F60" s="66">
        <v>0.006613285883748517</v>
      </c>
      <c r="G60" s="88">
        <v>1.681614349775785</v>
      </c>
      <c r="H60" s="89">
        <v>31</v>
      </c>
      <c r="I60" s="61">
        <v>374</v>
      </c>
      <c r="J60" s="90">
        <v>0.5989304812834224</v>
      </c>
      <c r="K60" s="91">
        <v>10</v>
      </c>
      <c r="L60" s="13"/>
      <c r="M60" s="13"/>
      <c r="N60" s="86">
        <v>13</v>
      </c>
      <c r="O60" s="87" t="s">
        <v>56</v>
      </c>
      <c r="P60" s="61">
        <v>5448</v>
      </c>
      <c r="Q60" s="66">
        <v>0.013872514444170005</v>
      </c>
      <c r="R60" s="61">
        <v>6400</v>
      </c>
      <c r="S60" s="66">
        <v>0.016647028375380086</v>
      </c>
      <c r="T60" s="64">
        <v>-0.14875000000000005</v>
      </c>
      <c r="U60" s="91">
        <v>-2</v>
      </c>
    </row>
    <row r="61" spans="1:21" ht="15">
      <c r="A61" s="86">
        <v>14</v>
      </c>
      <c r="B61" s="87" t="s">
        <v>45</v>
      </c>
      <c r="C61" s="61">
        <v>590</v>
      </c>
      <c r="D61" s="66">
        <v>0.015389832276912643</v>
      </c>
      <c r="E61" s="61">
        <v>453</v>
      </c>
      <c r="F61" s="66">
        <v>0.013434163701067616</v>
      </c>
      <c r="G61" s="88">
        <v>0.30242825607064017</v>
      </c>
      <c r="H61" s="89">
        <v>3</v>
      </c>
      <c r="I61" s="61">
        <v>516</v>
      </c>
      <c r="J61" s="90">
        <v>0.14341085271317833</v>
      </c>
      <c r="K61" s="91">
        <v>-3</v>
      </c>
      <c r="L61" s="13"/>
      <c r="M61" s="13"/>
      <c r="N61" s="86">
        <v>14</v>
      </c>
      <c r="O61" s="87" t="s">
        <v>90</v>
      </c>
      <c r="P61" s="61">
        <v>5334</v>
      </c>
      <c r="Q61" s="66">
        <v>0.013582230551615787</v>
      </c>
      <c r="R61" s="61">
        <v>4098</v>
      </c>
      <c r="S61" s="66">
        <v>0.01065930035661056</v>
      </c>
      <c r="T61" s="64">
        <v>0.301610541727672</v>
      </c>
      <c r="U61" s="91">
        <v>7</v>
      </c>
    </row>
    <row r="62" spans="1:21" ht="15">
      <c r="A62" s="98">
        <v>15</v>
      </c>
      <c r="B62" s="92" t="s">
        <v>103</v>
      </c>
      <c r="C62" s="69">
        <v>576</v>
      </c>
      <c r="D62" s="74">
        <v>0.015024649816104546</v>
      </c>
      <c r="E62" s="69">
        <v>332</v>
      </c>
      <c r="F62" s="74">
        <v>0.009845788849347567</v>
      </c>
      <c r="G62" s="93">
        <v>0.7349397590361446</v>
      </c>
      <c r="H62" s="94">
        <v>10</v>
      </c>
      <c r="I62" s="69">
        <v>438</v>
      </c>
      <c r="J62" s="95">
        <v>0.31506849315068486</v>
      </c>
      <c r="K62" s="96">
        <v>2</v>
      </c>
      <c r="L62" s="13"/>
      <c r="M62" s="13"/>
      <c r="N62" s="98">
        <v>15</v>
      </c>
      <c r="O62" s="92" t="s">
        <v>70</v>
      </c>
      <c r="P62" s="69">
        <v>4980</v>
      </c>
      <c r="Q62" s="74">
        <v>0.012680822674736898</v>
      </c>
      <c r="R62" s="69">
        <v>5071</v>
      </c>
      <c r="S62" s="74">
        <v>0.013190168889305064</v>
      </c>
      <c r="T62" s="72">
        <v>-0.017945178465785805</v>
      </c>
      <c r="U62" s="96">
        <v>0</v>
      </c>
    </row>
    <row r="63" spans="1:21" ht="15">
      <c r="A63" s="97">
        <v>16</v>
      </c>
      <c r="B63" s="81" t="s">
        <v>108</v>
      </c>
      <c r="C63" s="53">
        <v>568</v>
      </c>
      <c r="D63" s="58">
        <v>0.014815974124214206</v>
      </c>
      <c r="E63" s="53">
        <v>288</v>
      </c>
      <c r="F63" s="58">
        <v>0.008540925266903915</v>
      </c>
      <c r="G63" s="82">
        <v>0.9722222222222223</v>
      </c>
      <c r="H63" s="83">
        <v>13</v>
      </c>
      <c r="I63" s="53">
        <v>479</v>
      </c>
      <c r="J63" s="84">
        <v>0.1858037578288101</v>
      </c>
      <c r="K63" s="85">
        <v>-1</v>
      </c>
      <c r="L63" s="13"/>
      <c r="M63" s="13"/>
      <c r="N63" s="97">
        <v>16</v>
      </c>
      <c r="O63" s="81" t="s">
        <v>49</v>
      </c>
      <c r="P63" s="53">
        <v>4970</v>
      </c>
      <c r="Q63" s="58">
        <v>0.012655359175390037</v>
      </c>
      <c r="R63" s="53">
        <v>3108</v>
      </c>
      <c r="S63" s="58">
        <v>0.008084213154793954</v>
      </c>
      <c r="T63" s="56">
        <v>0.5990990990990992</v>
      </c>
      <c r="U63" s="85">
        <v>17</v>
      </c>
    </row>
    <row r="64" spans="1:21" ht="15">
      <c r="A64" s="86">
        <v>17</v>
      </c>
      <c r="B64" s="87" t="s">
        <v>56</v>
      </c>
      <c r="C64" s="61">
        <v>531</v>
      </c>
      <c r="D64" s="66">
        <v>0.013850849049221379</v>
      </c>
      <c r="E64" s="61">
        <v>325</v>
      </c>
      <c r="F64" s="66">
        <v>0.009638196915776987</v>
      </c>
      <c r="G64" s="88">
        <v>0.633846153846154</v>
      </c>
      <c r="H64" s="89">
        <v>9</v>
      </c>
      <c r="I64" s="61">
        <v>425</v>
      </c>
      <c r="J64" s="90">
        <v>0.24941176470588244</v>
      </c>
      <c r="K64" s="91">
        <v>1</v>
      </c>
      <c r="L64" s="13"/>
      <c r="M64" s="13"/>
      <c r="N64" s="86">
        <v>17</v>
      </c>
      <c r="O64" s="87" t="s">
        <v>103</v>
      </c>
      <c r="P64" s="61">
        <v>4697</v>
      </c>
      <c r="Q64" s="66">
        <v>0.011960205643220725</v>
      </c>
      <c r="R64" s="61">
        <v>3624</v>
      </c>
      <c r="S64" s="66">
        <v>0.009426379817558974</v>
      </c>
      <c r="T64" s="64">
        <v>0.29608167770419436</v>
      </c>
      <c r="U64" s="91">
        <v>8</v>
      </c>
    </row>
    <row r="65" spans="1:21" ht="15">
      <c r="A65" s="86">
        <v>18</v>
      </c>
      <c r="B65" s="87" t="s">
        <v>74</v>
      </c>
      <c r="C65" s="61">
        <v>523</v>
      </c>
      <c r="D65" s="66">
        <v>0.013642173357331039</v>
      </c>
      <c r="E65" s="61">
        <v>600</v>
      </c>
      <c r="F65" s="66">
        <v>0.017793594306049824</v>
      </c>
      <c r="G65" s="88">
        <v>-0.1283333333333333</v>
      </c>
      <c r="H65" s="89">
        <v>-6</v>
      </c>
      <c r="I65" s="61">
        <v>540</v>
      </c>
      <c r="J65" s="90">
        <v>-0.031481481481481444</v>
      </c>
      <c r="K65" s="91">
        <v>-9</v>
      </c>
      <c r="L65" s="13"/>
      <c r="M65" s="13"/>
      <c r="N65" s="86">
        <v>18</v>
      </c>
      <c r="O65" s="87" t="s">
        <v>87</v>
      </c>
      <c r="P65" s="61">
        <v>4644</v>
      </c>
      <c r="Q65" s="66">
        <v>0.011825249096682361</v>
      </c>
      <c r="R65" s="61">
        <v>4010</v>
      </c>
      <c r="S65" s="66">
        <v>0.010430403716449085</v>
      </c>
      <c r="T65" s="64">
        <v>0.15810473815461346</v>
      </c>
      <c r="U65" s="91">
        <v>4</v>
      </c>
    </row>
    <row r="66" spans="1:21" ht="15">
      <c r="A66" s="86">
        <v>19</v>
      </c>
      <c r="B66" s="87" t="s">
        <v>70</v>
      </c>
      <c r="C66" s="61">
        <v>494</v>
      </c>
      <c r="D66" s="66">
        <v>0.012885723974228552</v>
      </c>
      <c r="E66" s="61">
        <v>565</v>
      </c>
      <c r="F66" s="66">
        <v>0.016755634638196917</v>
      </c>
      <c r="G66" s="88">
        <v>-0.12566371681415933</v>
      </c>
      <c r="H66" s="89">
        <v>-5</v>
      </c>
      <c r="I66" s="61">
        <v>393</v>
      </c>
      <c r="J66" s="90">
        <v>0.25699745547073793</v>
      </c>
      <c r="K66" s="91">
        <v>1</v>
      </c>
      <c r="N66" s="86">
        <v>19</v>
      </c>
      <c r="O66" s="87" t="s">
        <v>68</v>
      </c>
      <c r="P66" s="61">
        <v>4509</v>
      </c>
      <c r="Q66" s="66">
        <v>0.011481491855499733</v>
      </c>
      <c r="R66" s="61">
        <v>4763</v>
      </c>
      <c r="S66" s="66">
        <v>0.012389030648739897</v>
      </c>
      <c r="T66" s="64">
        <v>-0.053327734621037126</v>
      </c>
      <c r="U66" s="91">
        <v>-2</v>
      </c>
    </row>
    <row r="67" spans="1:21" ht="15">
      <c r="A67" s="98">
        <v>20</v>
      </c>
      <c r="B67" s="92" t="s">
        <v>87</v>
      </c>
      <c r="C67" s="69">
        <v>489</v>
      </c>
      <c r="D67" s="74">
        <v>0.012755301666797088</v>
      </c>
      <c r="E67" s="69">
        <v>186</v>
      </c>
      <c r="F67" s="74">
        <v>0.005516014234875445</v>
      </c>
      <c r="G67" s="93">
        <v>1.629032258064516</v>
      </c>
      <c r="H67" s="94">
        <v>38</v>
      </c>
      <c r="I67" s="69">
        <v>389</v>
      </c>
      <c r="J67" s="95">
        <v>0.25706940874036</v>
      </c>
      <c r="K67" s="96">
        <v>1</v>
      </c>
      <c r="N67" s="98">
        <v>20</v>
      </c>
      <c r="O67" s="92" t="s">
        <v>102</v>
      </c>
      <c r="P67" s="69">
        <v>4458</v>
      </c>
      <c r="Q67" s="74">
        <v>0.01135162800883074</v>
      </c>
      <c r="R67" s="69">
        <v>4809</v>
      </c>
      <c r="S67" s="74">
        <v>0.012508681165187942</v>
      </c>
      <c r="T67" s="72">
        <v>-0.07298814722395508</v>
      </c>
      <c r="U67" s="96">
        <v>-4</v>
      </c>
    </row>
    <row r="68" spans="1:21" ht="15">
      <c r="A68" s="124" t="s">
        <v>53</v>
      </c>
      <c r="B68" s="125"/>
      <c r="C68" s="3">
        <f>SUM(C48:C67)</f>
        <v>14297</v>
      </c>
      <c r="D68" s="6">
        <f>C68/C70</f>
        <v>0.37292954586952554</v>
      </c>
      <c r="E68" s="3">
        <f>SUM(E48:E67)</f>
        <v>11187</v>
      </c>
      <c r="F68" s="6">
        <f>E68/E70</f>
        <v>0.33176156583629896</v>
      </c>
      <c r="G68" s="16">
        <f>C68/E68-1</f>
        <v>0.2780012514525789</v>
      </c>
      <c r="H68" s="16"/>
      <c r="I68" s="3">
        <f>SUM(I48:I67)</f>
        <v>12614</v>
      </c>
      <c r="J68" s="17">
        <f>C68/I68-1</f>
        <v>0.13342318059299196</v>
      </c>
      <c r="K68" s="18"/>
      <c r="N68" s="124" t="s">
        <v>53</v>
      </c>
      <c r="O68" s="125"/>
      <c r="P68" s="3">
        <f>SUM(P48:P67)</f>
        <v>150429</v>
      </c>
      <c r="Q68" s="6">
        <f>P68/P70</f>
        <v>0.383044874324899</v>
      </c>
      <c r="R68" s="3">
        <f>SUM(R48:R67)</f>
        <v>143493</v>
      </c>
      <c r="S68" s="6">
        <f>R68/R70</f>
        <v>0.37323938166693976</v>
      </c>
      <c r="T68" s="16">
        <f>P68/R68-1</f>
        <v>0.0483368526687713</v>
      </c>
      <c r="U68" s="26"/>
    </row>
    <row r="69" spans="1:21" ht="15">
      <c r="A69" s="124" t="s">
        <v>12</v>
      </c>
      <c r="B69" s="125"/>
      <c r="C69" s="25">
        <f>C70-SUM(C48:C67)</f>
        <v>24040</v>
      </c>
      <c r="D69" s="6">
        <f>C69/C70</f>
        <v>0.6270704541304745</v>
      </c>
      <c r="E69" s="25">
        <f>E70-SUM(E48:E67)</f>
        <v>22533</v>
      </c>
      <c r="F69" s="6">
        <f>E69/E70</f>
        <v>0.6682384341637011</v>
      </c>
      <c r="G69" s="16">
        <f>C69/E69-1</f>
        <v>0.0668796875693427</v>
      </c>
      <c r="H69" s="16"/>
      <c r="I69" s="25">
        <f>I70-SUM(I48:I67)</f>
        <v>19501</v>
      </c>
      <c r="J69" s="17">
        <f>C69/I69-1</f>
        <v>0.2327572944977181</v>
      </c>
      <c r="K69" s="18"/>
      <c r="N69" s="124" t="s">
        <v>12</v>
      </c>
      <c r="O69" s="125"/>
      <c r="P69" s="3">
        <f>P70-SUM(P48:P67)</f>
        <v>242290</v>
      </c>
      <c r="Q69" s="6">
        <f>P69/P70</f>
        <v>0.616955125675101</v>
      </c>
      <c r="R69" s="3">
        <f>R70-SUM(R48:R67)</f>
        <v>240960</v>
      </c>
      <c r="S69" s="6">
        <f>R69/R70</f>
        <v>0.6267606183330602</v>
      </c>
      <c r="T69" s="16">
        <f>P69/R69-1</f>
        <v>0.0055195883134129264</v>
      </c>
      <c r="U69" s="27"/>
    </row>
    <row r="70" spans="1:21" ht="15">
      <c r="A70" s="120" t="s">
        <v>38</v>
      </c>
      <c r="B70" s="121"/>
      <c r="C70" s="23">
        <v>38337</v>
      </c>
      <c r="D70" s="99">
        <v>1</v>
      </c>
      <c r="E70" s="23">
        <v>33720</v>
      </c>
      <c r="F70" s="99">
        <v>1</v>
      </c>
      <c r="G70" s="19">
        <v>0.13692170818505334</v>
      </c>
      <c r="H70" s="19"/>
      <c r="I70" s="23">
        <v>32115</v>
      </c>
      <c r="J70" s="45">
        <v>0.19374124241008883</v>
      </c>
      <c r="K70" s="100"/>
      <c r="L70" s="13"/>
      <c r="N70" s="120" t="s">
        <v>38</v>
      </c>
      <c r="O70" s="121"/>
      <c r="P70" s="23">
        <v>392719</v>
      </c>
      <c r="Q70" s="99">
        <v>1</v>
      </c>
      <c r="R70" s="23">
        <v>384453</v>
      </c>
      <c r="S70" s="99">
        <v>1</v>
      </c>
      <c r="T70" s="28">
        <v>0.021500677586076877</v>
      </c>
      <c r="U70" s="100"/>
    </row>
    <row r="71" spans="1:14" ht="15">
      <c r="A71" t="s">
        <v>97</v>
      </c>
      <c r="N71" t="s">
        <v>97</v>
      </c>
    </row>
    <row r="72" spans="1:14" ht="15" customHeight="1">
      <c r="A72" s="9" t="s">
        <v>99</v>
      </c>
      <c r="N72" s="9" t="s">
        <v>99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950" dxfId="146" operator="lessThan">
      <formula>0</formula>
    </cfRule>
  </conditionalFormatting>
  <conditionalFormatting sqref="K31">
    <cfRule type="cellIs" priority="949" dxfId="146" operator="lessThan">
      <formula>0</formula>
    </cfRule>
  </conditionalFormatting>
  <conditionalFormatting sqref="K32">
    <cfRule type="cellIs" priority="951" dxfId="146" operator="lessThan">
      <formula>0</formula>
    </cfRule>
  </conditionalFormatting>
  <conditionalFormatting sqref="G32:H32 J32">
    <cfRule type="cellIs" priority="952" dxfId="146" operator="lessThan">
      <formula>0</formula>
    </cfRule>
  </conditionalFormatting>
  <conditionalFormatting sqref="K68">
    <cfRule type="cellIs" priority="945" dxfId="146" operator="lessThan">
      <formula>0</formula>
    </cfRule>
  </conditionalFormatting>
  <conditionalFormatting sqref="K69">
    <cfRule type="cellIs" priority="947" dxfId="146" operator="lessThan">
      <formula>0</formula>
    </cfRule>
  </conditionalFormatting>
  <conditionalFormatting sqref="G69:H69 J69">
    <cfRule type="cellIs" priority="948" dxfId="146" operator="lessThan">
      <formula>0</formula>
    </cfRule>
  </conditionalFormatting>
  <conditionalFormatting sqref="G68:H68 J68">
    <cfRule type="cellIs" priority="946" dxfId="146" operator="lessThan">
      <formula>0</formula>
    </cfRule>
  </conditionalFormatting>
  <conditionalFormatting sqref="U32">
    <cfRule type="cellIs" priority="941" dxfId="146" operator="lessThan">
      <formula>0</formula>
    </cfRule>
  </conditionalFormatting>
  <conditionalFormatting sqref="T32">
    <cfRule type="cellIs" priority="940" dxfId="146" operator="lessThan">
      <formula>0</formula>
    </cfRule>
  </conditionalFormatting>
  <conditionalFormatting sqref="T31">
    <cfRule type="cellIs" priority="939" dxfId="146" operator="lessThan">
      <formula>0</formula>
    </cfRule>
  </conditionalFormatting>
  <conditionalFormatting sqref="U31">
    <cfRule type="cellIs" priority="942" dxfId="146" operator="lessThan">
      <formula>0</formula>
    </cfRule>
    <cfRule type="cellIs" priority="943" dxfId="147" operator="equal">
      <formula>0</formula>
    </cfRule>
    <cfRule type="cellIs" priority="944" dxfId="148" operator="greaterThan">
      <formula>0</formula>
    </cfRule>
  </conditionalFormatting>
  <conditionalFormatting sqref="T68">
    <cfRule type="cellIs" priority="933" dxfId="146" operator="lessThan">
      <formula>0</formula>
    </cfRule>
  </conditionalFormatting>
  <conditionalFormatting sqref="U69">
    <cfRule type="cellIs" priority="935" dxfId="146" operator="lessThan">
      <formula>0</formula>
    </cfRule>
  </conditionalFormatting>
  <conditionalFormatting sqref="U68">
    <cfRule type="cellIs" priority="936" dxfId="146" operator="lessThan">
      <formula>0</formula>
    </cfRule>
    <cfRule type="cellIs" priority="937" dxfId="147" operator="equal">
      <formula>0</formula>
    </cfRule>
    <cfRule type="cellIs" priority="938" dxfId="148" operator="greaterThan">
      <formula>0</formula>
    </cfRule>
  </conditionalFormatting>
  <conditionalFormatting sqref="T69">
    <cfRule type="cellIs" priority="934" dxfId="146" operator="lessThan">
      <formula>0</formula>
    </cfRule>
  </conditionalFormatting>
  <conditionalFormatting sqref="G11:G30 J11:J30">
    <cfRule type="cellIs" priority="32" dxfId="146" operator="lessThan">
      <formula>0</formula>
    </cfRule>
  </conditionalFormatting>
  <conditionalFormatting sqref="K11:K30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1:H30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3 J33">
    <cfRule type="cellIs" priority="25" dxfId="146" operator="lessThan">
      <formula>0</formula>
    </cfRule>
  </conditionalFormatting>
  <conditionalFormatting sqref="K33">
    <cfRule type="cellIs" priority="24" dxfId="146" operator="lessThan">
      <formula>0</formula>
    </cfRule>
  </conditionalFormatting>
  <conditionalFormatting sqref="H33">
    <cfRule type="cellIs" priority="23" dxfId="146" operator="lessThan">
      <formula>0</formula>
    </cfRule>
  </conditionalFormatting>
  <conditionalFormatting sqref="T11:T30">
    <cfRule type="cellIs" priority="22" dxfId="146" operator="lessThan">
      <formula>0</formula>
    </cfRule>
  </conditionalFormatting>
  <conditionalFormatting sqref="U11:U30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3">
    <cfRule type="cellIs" priority="18" dxfId="146" operator="lessThan">
      <formula>0</formula>
    </cfRule>
  </conditionalFormatting>
  <conditionalFormatting sqref="U33">
    <cfRule type="cellIs" priority="17" dxfId="146" operator="lessThan">
      <formula>0</formula>
    </cfRule>
  </conditionalFormatting>
  <conditionalFormatting sqref="G48:G67 J48:J67">
    <cfRule type="cellIs" priority="16" dxfId="146" operator="lessThan">
      <formula>0</formula>
    </cfRule>
  </conditionalFormatting>
  <conditionalFormatting sqref="K48:K67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8:H67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0 J70">
    <cfRule type="cellIs" priority="9" dxfId="146" operator="lessThan">
      <formula>0</formula>
    </cfRule>
  </conditionalFormatting>
  <conditionalFormatting sqref="K70">
    <cfRule type="cellIs" priority="8" dxfId="146" operator="lessThan">
      <formula>0</formula>
    </cfRule>
  </conditionalFormatting>
  <conditionalFormatting sqref="H70">
    <cfRule type="cellIs" priority="7" dxfId="146" operator="lessThan">
      <formula>0</formula>
    </cfRule>
  </conditionalFormatting>
  <conditionalFormatting sqref="T48:T67">
    <cfRule type="cellIs" priority="6" dxfId="146" operator="lessThan">
      <formula>0</formula>
    </cfRule>
  </conditionalFormatting>
  <conditionalFormatting sqref="U48:U67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0">
    <cfRule type="cellIs" priority="2" dxfId="146" operator="lessThan">
      <formula>0</formula>
    </cfRule>
  </conditionalFormatting>
  <conditionalFormatting sqref="U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F14" sqref="F14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9"/>
      <c r="K1" s="50"/>
      <c r="O1" s="49"/>
      <c r="U1" s="50">
        <v>43833</v>
      </c>
    </row>
    <row r="2" spans="1:2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71" t="s">
        <v>91</v>
      </c>
      <c r="O2" s="171"/>
      <c r="P2" s="171"/>
      <c r="Q2" s="171"/>
      <c r="R2" s="171"/>
      <c r="S2" s="171"/>
      <c r="T2" s="171"/>
      <c r="U2" s="171"/>
    </row>
    <row r="3" spans="1:21" ht="14.25" customHeight="1">
      <c r="A3" s="132" t="s">
        <v>131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"/>
      <c r="M3" s="20"/>
      <c r="N3" s="171"/>
      <c r="O3" s="171"/>
      <c r="P3" s="171"/>
      <c r="Q3" s="171"/>
      <c r="R3" s="171"/>
      <c r="S3" s="171"/>
      <c r="T3" s="171"/>
      <c r="U3" s="171"/>
    </row>
    <row r="4" spans="1:21" ht="14.25" customHeight="1">
      <c r="A4" s="133" t="s">
        <v>132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"/>
      <c r="M4" s="20"/>
      <c r="N4" s="133" t="s">
        <v>92</v>
      </c>
      <c r="O4" s="133"/>
      <c r="P4" s="133"/>
      <c r="Q4" s="133"/>
      <c r="R4" s="133"/>
      <c r="S4" s="133"/>
      <c r="T4" s="133"/>
      <c r="U4" s="133"/>
    </row>
    <row r="5" spans="1:21" ht="14.25" customHeight="1">
      <c r="A5" s="14"/>
      <c r="B5" s="14"/>
      <c r="C5" s="14"/>
      <c r="D5" s="14"/>
      <c r="E5" s="14"/>
      <c r="F5" s="14"/>
      <c r="G5" s="14"/>
      <c r="H5" s="14"/>
      <c r="I5" s="14"/>
      <c r="J5" s="77"/>
      <c r="K5" s="78" t="s">
        <v>4</v>
      </c>
      <c r="L5" s="13"/>
      <c r="M5" s="13"/>
      <c r="N5" s="14"/>
      <c r="O5" s="14"/>
      <c r="P5" s="14"/>
      <c r="Q5" s="14"/>
      <c r="R5" s="14"/>
      <c r="S5" s="14"/>
      <c r="T5" s="77"/>
      <c r="U5" s="78" t="s">
        <v>4</v>
      </c>
    </row>
    <row r="6" spans="1:21" ht="14.25" customHeight="1">
      <c r="A6" s="136" t="s">
        <v>0</v>
      </c>
      <c r="B6" s="136" t="s">
        <v>1</v>
      </c>
      <c r="C6" s="138" t="s">
        <v>116</v>
      </c>
      <c r="D6" s="139"/>
      <c r="E6" s="139"/>
      <c r="F6" s="139"/>
      <c r="G6" s="139"/>
      <c r="H6" s="140"/>
      <c r="I6" s="138" t="s">
        <v>112</v>
      </c>
      <c r="J6" s="139"/>
      <c r="K6" s="140"/>
      <c r="L6" s="13"/>
      <c r="M6" s="13"/>
      <c r="N6" s="136" t="s">
        <v>0</v>
      </c>
      <c r="O6" s="136" t="s">
        <v>1</v>
      </c>
      <c r="P6" s="138" t="s">
        <v>117</v>
      </c>
      <c r="Q6" s="139"/>
      <c r="R6" s="139"/>
      <c r="S6" s="139"/>
      <c r="T6" s="139"/>
      <c r="U6" s="140"/>
    </row>
    <row r="7" spans="1:21" ht="14.25" customHeight="1">
      <c r="A7" s="137"/>
      <c r="B7" s="137"/>
      <c r="C7" s="168" t="s">
        <v>118</v>
      </c>
      <c r="D7" s="169"/>
      <c r="E7" s="169"/>
      <c r="F7" s="169"/>
      <c r="G7" s="169"/>
      <c r="H7" s="170"/>
      <c r="I7" s="145" t="s">
        <v>113</v>
      </c>
      <c r="J7" s="146"/>
      <c r="K7" s="147"/>
      <c r="L7" s="13"/>
      <c r="M7" s="13"/>
      <c r="N7" s="137"/>
      <c r="O7" s="137"/>
      <c r="P7" s="145" t="s">
        <v>119</v>
      </c>
      <c r="Q7" s="146"/>
      <c r="R7" s="146"/>
      <c r="S7" s="146"/>
      <c r="T7" s="146"/>
      <c r="U7" s="147"/>
    </row>
    <row r="8" spans="1:21" ht="14.25" customHeight="1">
      <c r="A8" s="137"/>
      <c r="B8" s="137"/>
      <c r="C8" s="141">
        <v>2019</v>
      </c>
      <c r="D8" s="142"/>
      <c r="E8" s="151">
        <v>2018</v>
      </c>
      <c r="F8" s="142"/>
      <c r="G8" s="126" t="s">
        <v>5</v>
      </c>
      <c r="H8" s="122" t="s">
        <v>60</v>
      </c>
      <c r="I8" s="156">
        <v>2019</v>
      </c>
      <c r="J8" s="123" t="s">
        <v>120</v>
      </c>
      <c r="K8" s="122" t="s">
        <v>124</v>
      </c>
      <c r="L8" s="13"/>
      <c r="M8" s="13"/>
      <c r="N8" s="137"/>
      <c r="O8" s="137"/>
      <c r="P8" s="150">
        <v>2019</v>
      </c>
      <c r="Q8" s="166"/>
      <c r="R8" s="167">
        <v>2018</v>
      </c>
      <c r="S8" s="166"/>
      <c r="T8" s="127" t="s">
        <v>5</v>
      </c>
      <c r="U8" s="134" t="s">
        <v>66</v>
      </c>
    </row>
    <row r="9" spans="1:21" ht="14.25" customHeight="1">
      <c r="A9" s="130" t="s">
        <v>6</v>
      </c>
      <c r="B9" s="130" t="s">
        <v>7</v>
      </c>
      <c r="C9" s="143"/>
      <c r="D9" s="144"/>
      <c r="E9" s="152"/>
      <c r="F9" s="144"/>
      <c r="G9" s="127"/>
      <c r="H9" s="123"/>
      <c r="I9" s="156"/>
      <c r="J9" s="123"/>
      <c r="K9" s="123"/>
      <c r="L9" s="13"/>
      <c r="M9" s="13"/>
      <c r="N9" s="130" t="s">
        <v>6</v>
      </c>
      <c r="O9" s="130" t="s">
        <v>7</v>
      </c>
      <c r="P9" s="143"/>
      <c r="Q9" s="144"/>
      <c r="R9" s="152"/>
      <c r="S9" s="144"/>
      <c r="T9" s="127"/>
      <c r="U9" s="135"/>
    </row>
    <row r="10" spans="1:21" ht="14.25" customHeight="1">
      <c r="A10" s="130"/>
      <c r="B10" s="130"/>
      <c r="C10" s="110" t="s">
        <v>8</v>
      </c>
      <c r="D10" s="79" t="s">
        <v>2</v>
      </c>
      <c r="E10" s="110" t="s">
        <v>8</v>
      </c>
      <c r="F10" s="79" t="s">
        <v>2</v>
      </c>
      <c r="G10" s="128" t="s">
        <v>9</v>
      </c>
      <c r="H10" s="128" t="s">
        <v>61</v>
      </c>
      <c r="I10" s="80" t="s">
        <v>8</v>
      </c>
      <c r="J10" s="157" t="s">
        <v>121</v>
      </c>
      <c r="K10" s="157" t="s">
        <v>125</v>
      </c>
      <c r="L10" s="13"/>
      <c r="M10" s="13"/>
      <c r="N10" s="130"/>
      <c r="O10" s="130"/>
      <c r="P10" s="110" t="s">
        <v>8</v>
      </c>
      <c r="Q10" s="79" t="s">
        <v>2</v>
      </c>
      <c r="R10" s="110" t="s">
        <v>8</v>
      </c>
      <c r="S10" s="79" t="s">
        <v>2</v>
      </c>
      <c r="T10" s="128" t="s">
        <v>9</v>
      </c>
      <c r="U10" s="118" t="s">
        <v>67</v>
      </c>
    </row>
    <row r="11" spans="1:21" ht="14.25" customHeight="1">
      <c r="A11" s="131"/>
      <c r="B11" s="131"/>
      <c r="C11" s="114" t="s">
        <v>10</v>
      </c>
      <c r="D11" s="42" t="s">
        <v>11</v>
      </c>
      <c r="E11" s="114" t="s">
        <v>10</v>
      </c>
      <c r="F11" s="42" t="s">
        <v>11</v>
      </c>
      <c r="G11" s="159"/>
      <c r="H11" s="159"/>
      <c r="I11" s="114" t="s">
        <v>10</v>
      </c>
      <c r="J11" s="158"/>
      <c r="K11" s="158"/>
      <c r="L11" s="13"/>
      <c r="M11" s="13"/>
      <c r="N11" s="131"/>
      <c r="O11" s="131"/>
      <c r="P11" s="114" t="s">
        <v>10</v>
      </c>
      <c r="Q11" s="42" t="s">
        <v>11</v>
      </c>
      <c r="R11" s="114" t="s">
        <v>10</v>
      </c>
      <c r="S11" s="42" t="s">
        <v>11</v>
      </c>
      <c r="T11" s="129"/>
      <c r="U11" s="119"/>
    </row>
    <row r="12" spans="1:21" ht="14.25" customHeight="1">
      <c r="A12" s="51">
        <v>1</v>
      </c>
      <c r="B12" s="81" t="s">
        <v>21</v>
      </c>
      <c r="C12" s="53">
        <v>2543</v>
      </c>
      <c r="D12" s="55">
        <v>0.1795650331874029</v>
      </c>
      <c r="E12" s="53">
        <v>2140</v>
      </c>
      <c r="F12" s="55">
        <v>0.18337617823479005</v>
      </c>
      <c r="G12" s="101">
        <v>0.18831775700934572</v>
      </c>
      <c r="H12" s="83">
        <v>0</v>
      </c>
      <c r="I12" s="53">
        <v>2012</v>
      </c>
      <c r="J12" s="54">
        <v>0.26391650099403585</v>
      </c>
      <c r="K12" s="85">
        <v>0</v>
      </c>
      <c r="L12" s="13"/>
      <c r="M12" s="13"/>
      <c r="N12" s="51">
        <v>1</v>
      </c>
      <c r="O12" s="81" t="s">
        <v>21</v>
      </c>
      <c r="P12" s="53">
        <v>23529</v>
      </c>
      <c r="Q12" s="55">
        <v>0.14445692814911684</v>
      </c>
      <c r="R12" s="53">
        <v>18927</v>
      </c>
      <c r="S12" s="55">
        <v>0.12837434547871618</v>
      </c>
      <c r="T12" s="104">
        <v>0.24314471390077674</v>
      </c>
      <c r="U12" s="85">
        <v>0</v>
      </c>
    </row>
    <row r="13" spans="1:21" ht="14.25" customHeight="1">
      <c r="A13" s="86">
        <v>2</v>
      </c>
      <c r="B13" s="87" t="s">
        <v>19</v>
      </c>
      <c r="C13" s="61">
        <v>1544</v>
      </c>
      <c r="D13" s="63">
        <v>0.1090241491314786</v>
      </c>
      <c r="E13" s="61">
        <v>1325</v>
      </c>
      <c r="F13" s="63">
        <v>0.11353898886032562</v>
      </c>
      <c r="G13" s="102">
        <v>0.16528301886792462</v>
      </c>
      <c r="H13" s="89">
        <v>0</v>
      </c>
      <c r="I13" s="61">
        <v>1588</v>
      </c>
      <c r="J13" s="62">
        <v>-0.027707808564231717</v>
      </c>
      <c r="K13" s="91">
        <v>0</v>
      </c>
      <c r="L13" s="13"/>
      <c r="M13" s="13"/>
      <c r="N13" s="86">
        <v>2</v>
      </c>
      <c r="O13" s="87" t="s">
        <v>19</v>
      </c>
      <c r="P13" s="61">
        <v>18690</v>
      </c>
      <c r="Q13" s="63">
        <v>0.11474775753780414</v>
      </c>
      <c r="R13" s="61">
        <v>18458</v>
      </c>
      <c r="S13" s="63">
        <v>0.1251933042133536</v>
      </c>
      <c r="T13" s="105">
        <v>0.01256907573951671</v>
      </c>
      <c r="U13" s="91">
        <v>0</v>
      </c>
    </row>
    <row r="14" spans="1:21" ht="14.25" customHeight="1">
      <c r="A14" s="59">
        <v>3</v>
      </c>
      <c r="B14" s="87" t="s">
        <v>25</v>
      </c>
      <c r="C14" s="61">
        <v>1130</v>
      </c>
      <c r="D14" s="63">
        <v>0.07979098997316764</v>
      </c>
      <c r="E14" s="61">
        <v>927</v>
      </c>
      <c r="F14" s="63">
        <v>0.0794344473007712</v>
      </c>
      <c r="G14" s="102">
        <v>0.2189859762675297</v>
      </c>
      <c r="H14" s="89">
        <v>1</v>
      </c>
      <c r="I14" s="61">
        <v>1136</v>
      </c>
      <c r="J14" s="62">
        <v>-0.005281690140845119</v>
      </c>
      <c r="K14" s="91">
        <v>0</v>
      </c>
      <c r="L14" s="13"/>
      <c r="M14" s="13"/>
      <c r="N14" s="59">
        <v>3</v>
      </c>
      <c r="O14" s="87" t="s">
        <v>31</v>
      </c>
      <c r="P14" s="61">
        <v>14722</v>
      </c>
      <c r="Q14" s="63">
        <v>0.09038611484598996</v>
      </c>
      <c r="R14" s="61">
        <v>10566</v>
      </c>
      <c r="S14" s="63">
        <v>0.07166499362435226</v>
      </c>
      <c r="T14" s="105">
        <v>0.39333711906113944</v>
      </c>
      <c r="U14" s="91">
        <v>2</v>
      </c>
    </row>
    <row r="15" spans="1:21" ht="14.25" customHeight="1">
      <c r="A15" s="59">
        <v>4</v>
      </c>
      <c r="B15" s="87" t="s">
        <v>24</v>
      </c>
      <c r="C15" s="61">
        <v>957</v>
      </c>
      <c r="D15" s="63">
        <v>0.06757520124276233</v>
      </c>
      <c r="E15" s="61">
        <v>570</v>
      </c>
      <c r="F15" s="63">
        <v>0.04884318766066838</v>
      </c>
      <c r="G15" s="102">
        <v>0.6789473684210525</v>
      </c>
      <c r="H15" s="89">
        <v>4</v>
      </c>
      <c r="I15" s="61">
        <v>918</v>
      </c>
      <c r="J15" s="62">
        <v>0.042483660130719025</v>
      </c>
      <c r="K15" s="91">
        <v>0</v>
      </c>
      <c r="L15" s="13"/>
      <c r="M15" s="13"/>
      <c r="N15" s="59">
        <v>4</v>
      </c>
      <c r="O15" s="87" t="s">
        <v>24</v>
      </c>
      <c r="P15" s="61">
        <v>12170</v>
      </c>
      <c r="Q15" s="63">
        <v>0.07471804222766594</v>
      </c>
      <c r="R15" s="61">
        <v>10630</v>
      </c>
      <c r="S15" s="63">
        <v>0.07209908027890068</v>
      </c>
      <c r="T15" s="105">
        <v>0.14487300094073374</v>
      </c>
      <c r="U15" s="91">
        <v>0</v>
      </c>
    </row>
    <row r="16" spans="1:21" ht="14.25" customHeight="1">
      <c r="A16" s="67">
        <v>5</v>
      </c>
      <c r="B16" s="92" t="s">
        <v>20</v>
      </c>
      <c r="C16" s="69">
        <v>933</v>
      </c>
      <c r="D16" s="71">
        <v>0.0658805253495269</v>
      </c>
      <c r="E16" s="69">
        <v>938</v>
      </c>
      <c r="F16" s="71">
        <v>0.0803770351328192</v>
      </c>
      <c r="G16" s="103">
        <v>-0.005330490405117239</v>
      </c>
      <c r="H16" s="94">
        <v>-2</v>
      </c>
      <c r="I16" s="69">
        <v>878</v>
      </c>
      <c r="J16" s="70">
        <v>0.06264236902050113</v>
      </c>
      <c r="K16" s="96">
        <v>0</v>
      </c>
      <c r="L16" s="13"/>
      <c r="M16" s="13"/>
      <c r="N16" s="67">
        <v>5</v>
      </c>
      <c r="O16" s="92" t="s">
        <v>25</v>
      </c>
      <c r="P16" s="69">
        <v>11647</v>
      </c>
      <c r="Q16" s="71">
        <v>0.0715070696652116</v>
      </c>
      <c r="R16" s="69">
        <v>10483</v>
      </c>
      <c r="S16" s="71">
        <v>0.07110203749423478</v>
      </c>
      <c r="T16" s="106">
        <v>0.11103691691309736</v>
      </c>
      <c r="U16" s="96">
        <v>2</v>
      </c>
    </row>
    <row r="17" spans="1:21" ht="14.25" customHeight="1">
      <c r="A17" s="51">
        <v>6</v>
      </c>
      <c r="B17" s="81" t="s">
        <v>26</v>
      </c>
      <c r="C17" s="53">
        <v>823</v>
      </c>
      <c r="D17" s="55">
        <v>0.05811326083886457</v>
      </c>
      <c r="E17" s="53">
        <v>657</v>
      </c>
      <c r="F17" s="55">
        <v>0.056298200514138814</v>
      </c>
      <c r="G17" s="101">
        <v>0.2526636225266363</v>
      </c>
      <c r="H17" s="83">
        <v>1</v>
      </c>
      <c r="I17" s="53">
        <v>754</v>
      </c>
      <c r="J17" s="54">
        <v>0.09151193633952248</v>
      </c>
      <c r="K17" s="85">
        <v>2</v>
      </c>
      <c r="L17" s="13"/>
      <c r="M17" s="13"/>
      <c r="N17" s="51">
        <v>6</v>
      </c>
      <c r="O17" s="81" t="s">
        <v>20</v>
      </c>
      <c r="P17" s="53">
        <v>10356</v>
      </c>
      <c r="Q17" s="55">
        <v>0.06358094045272872</v>
      </c>
      <c r="R17" s="53">
        <v>10554</v>
      </c>
      <c r="S17" s="55">
        <v>0.07158360237662444</v>
      </c>
      <c r="T17" s="104">
        <v>-0.018760659465605456</v>
      </c>
      <c r="U17" s="85">
        <v>0</v>
      </c>
    </row>
    <row r="18" spans="1:21" ht="14.25" customHeight="1">
      <c r="A18" s="59">
        <v>7</v>
      </c>
      <c r="B18" s="87" t="s">
        <v>28</v>
      </c>
      <c r="C18" s="61">
        <v>776</v>
      </c>
      <c r="D18" s="63">
        <v>0.0547945205479452</v>
      </c>
      <c r="E18" s="61">
        <v>427</v>
      </c>
      <c r="F18" s="63">
        <v>0.03658954584404456</v>
      </c>
      <c r="G18" s="102">
        <v>0.8173302107728337</v>
      </c>
      <c r="H18" s="89">
        <v>3</v>
      </c>
      <c r="I18" s="61">
        <v>770</v>
      </c>
      <c r="J18" s="62">
        <v>0.007792207792207684</v>
      </c>
      <c r="K18" s="91">
        <v>0</v>
      </c>
      <c r="L18" s="13"/>
      <c r="M18" s="13"/>
      <c r="N18" s="59">
        <v>7</v>
      </c>
      <c r="O18" s="87" t="s">
        <v>22</v>
      </c>
      <c r="P18" s="61">
        <v>8145</v>
      </c>
      <c r="Q18" s="63">
        <v>0.05000644650323246</v>
      </c>
      <c r="R18" s="61">
        <v>11428</v>
      </c>
      <c r="S18" s="63">
        <v>0.07751159825280121</v>
      </c>
      <c r="T18" s="105">
        <v>-0.2872768638431922</v>
      </c>
      <c r="U18" s="91">
        <v>-4</v>
      </c>
    </row>
    <row r="19" spans="1:21" ht="14.25" customHeight="1">
      <c r="A19" s="59">
        <v>8</v>
      </c>
      <c r="B19" s="87" t="s">
        <v>31</v>
      </c>
      <c r="C19" s="61">
        <v>763</v>
      </c>
      <c r="D19" s="63">
        <v>0.05387657110577602</v>
      </c>
      <c r="E19" s="61">
        <v>766</v>
      </c>
      <c r="F19" s="63">
        <v>0.06563838903170523</v>
      </c>
      <c r="G19" s="102">
        <v>-0.003916449086161844</v>
      </c>
      <c r="H19" s="89">
        <v>-2</v>
      </c>
      <c r="I19" s="61">
        <v>861</v>
      </c>
      <c r="J19" s="62">
        <v>-0.11382113821138207</v>
      </c>
      <c r="K19" s="91">
        <v>-2</v>
      </c>
      <c r="L19" s="13"/>
      <c r="M19" s="13"/>
      <c r="N19" s="59">
        <v>8</v>
      </c>
      <c r="O19" s="87" t="s">
        <v>26</v>
      </c>
      <c r="P19" s="61">
        <v>7743</v>
      </c>
      <c r="Q19" s="63">
        <v>0.04753835669423314</v>
      </c>
      <c r="R19" s="61">
        <v>7084</v>
      </c>
      <c r="S19" s="63">
        <v>0.0480479665753276</v>
      </c>
      <c r="T19" s="105">
        <v>0.09302653867871258</v>
      </c>
      <c r="U19" s="91">
        <v>0</v>
      </c>
    </row>
    <row r="20" spans="1:21" ht="14.25" customHeight="1">
      <c r="A20" s="59">
        <v>9</v>
      </c>
      <c r="B20" s="87" t="s">
        <v>23</v>
      </c>
      <c r="C20" s="61">
        <v>511</v>
      </c>
      <c r="D20" s="63">
        <v>0.03608247422680412</v>
      </c>
      <c r="E20" s="61">
        <v>471</v>
      </c>
      <c r="F20" s="63">
        <v>0.0403598971722365</v>
      </c>
      <c r="G20" s="102">
        <v>0.0849256900212314</v>
      </c>
      <c r="H20" s="89">
        <v>0</v>
      </c>
      <c r="I20" s="61">
        <v>624</v>
      </c>
      <c r="J20" s="62">
        <v>-0.1810897435897436</v>
      </c>
      <c r="K20" s="91">
        <v>0</v>
      </c>
      <c r="L20" s="13"/>
      <c r="M20" s="13"/>
      <c r="N20" s="59">
        <v>9</v>
      </c>
      <c r="O20" s="87" t="s">
        <v>28</v>
      </c>
      <c r="P20" s="61">
        <v>7203</v>
      </c>
      <c r="Q20" s="63">
        <v>0.04422301217468182</v>
      </c>
      <c r="R20" s="61">
        <v>5204</v>
      </c>
      <c r="S20" s="63">
        <v>0.035296671097967934</v>
      </c>
      <c r="T20" s="105">
        <v>0.38412759415833975</v>
      </c>
      <c r="U20" s="91">
        <v>2</v>
      </c>
    </row>
    <row r="21" spans="1:21" ht="14.25" customHeight="1">
      <c r="A21" s="67">
        <v>10</v>
      </c>
      <c r="B21" s="92" t="s">
        <v>50</v>
      </c>
      <c r="C21" s="69">
        <v>501</v>
      </c>
      <c r="D21" s="71">
        <v>0.03537635927128937</v>
      </c>
      <c r="E21" s="69">
        <v>295</v>
      </c>
      <c r="F21" s="71">
        <v>0.025278491859468722</v>
      </c>
      <c r="G21" s="103">
        <v>0.6983050847457628</v>
      </c>
      <c r="H21" s="94">
        <v>2</v>
      </c>
      <c r="I21" s="69">
        <v>565</v>
      </c>
      <c r="J21" s="70">
        <v>-0.11327433628318584</v>
      </c>
      <c r="K21" s="96">
        <v>0</v>
      </c>
      <c r="L21" s="13"/>
      <c r="M21" s="13"/>
      <c r="N21" s="67">
        <v>10</v>
      </c>
      <c r="O21" s="92" t="s">
        <v>33</v>
      </c>
      <c r="P21" s="69">
        <v>6302</v>
      </c>
      <c r="Q21" s="71">
        <v>0.03869129844854156</v>
      </c>
      <c r="R21" s="69">
        <v>5543</v>
      </c>
      <c r="S21" s="71">
        <v>0.037595973846279065</v>
      </c>
      <c r="T21" s="106">
        <v>0.13692946058091282</v>
      </c>
      <c r="U21" s="96">
        <v>0</v>
      </c>
    </row>
    <row r="22" spans="1:21" ht="14.25" customHeight="1">
      <c r="A22" s="51">
        <v>11</v>
      </c>
      <c r="B22" s="81" t="s">
        <v>32</v>
      </c>
      <c r="C22" s="53">
        <v>452</v>
      </c>
      <c r="D22" s="55">
        <v>0.03191639598926705</v>
      </c>
      <c r="E22" s="53">
        <v>237</v>
      </c>
      <c r="F22" s="55">
        <v>0.02030848329048843</v>
      </c>
      <c r="G22" s="101">
        <v>0.9071729957805907</v>
      </c>
      <c r="H22" s="83">
        <v>5</v>
      </c>
      <c r="I22" s="53">
        <v>319</v>
      </c>
      <c r="J22" s="54">
        <v>0.41692789968652044</v>
      </c>
      <c r="K22" s="85">
        <v>2</v>
      </c>
      <c r="L22" s="13"/>
      <c r="M22" s="13"/>
      <c r="N22" s="51">
        <v>11</v>
      </c>
      <c r="O22" s="81" t="s">
        <v>23</v>
      </c>
      <c r="P22" s="53">
        <v>6017</v>
      </c>
      <c r="Q22" s="55">
        <v>0.03694153328544502</v>
      </c>
      <c r="R22" s="53">
        <v>5693</v>
      </c>
      <c r="S22" s="55">
        <v>0.038613364442876906</v>
      </c>
      <c r="T22" s="104">
        <v>0.056911997189531105</v>
      </c>
      <c r="U22" s="85">
        <v>-2</v>
      </c>
    </row>
    <row r="23" spans="1:21" ht="14.25" customHeight="1">
      <c r="A23" s="59">
        <v>12</v>
      </c>
      <c r="B23" s="87" t="s">
        <v>55</v>
      </c>
      <c r="C23" s="61">
        <v>378</v>
      </c>
      <c r="D23" s="63">
        <v>0.026691145318457846</v>
      </c>
      <c r="E23" s="61">
        <v>184</v>
      </c>
      <c r="F23" s="63">
        <v>0.015766923736075408</v>
      </c>
      <c r="G23" s="102">
        <v>1.0543478260869565</v>
      </c>
      <c r="H23" s="89">
        <v>6</v>
      </c>
      <c r="I23" s="61">
        <v>393</v>
      </c>
      <c r="J23" s="62">
        <v>-0.03816793893129766</v>
      </c>
      <c r="K23" s="91">
        <v>-1</v>
      </c>
      <c r="L23" s="13"/>
      <c r="M23" s="13"/>
      <c r="N23" s="59">
        <v>12</v>
      </c>
      <c r="O23" s="87" t="s">
        <v>50</v>
      </c>
      <c r="P23" s="61">
        <v>5364</v>
      </c>
      <c r="Q23" s="63">
        <v>0.03293242222754315</v>
      </c>
      <c r="R23" s="61">
        <v>4718</v>
      </c>
      <c r="S23" s="63">
        <v>0.03200032556499091</v>
      </c>
      <c r="T23" s="105">
        <v>0.1369224247562526</v>
      </c>
      <c r="U23" s="91">
        <v>0</v>
      </c>
    </row>
    <row r="24" spans="1:21" ht="14.25" customHeight="1">
      <c r="A24" s="59">
        <v>13</v>
      </c>
      <c r="B24" s="87" t="s">
        <v>37</v>
      </c>
      <c r="C24" s="61">
        <v>370</v>
      </c>
      <c r="D24" s="63">
        <v>0.026126253354046038</v>
      </c>
      <c r="E24" s="61">
        <v>275</v>
      </c>
      <c r="F24" s="63">
        <v>0.02356469580119966</v>
      </c>
      <c r="G24" s="102">
        <v>0.34545454545454546</v>
      </c>
      <c r="H24" s="89">
        <v>0</v>
      </c>
      <c r="I24" s="61">
        <v>316</v>
      </c>
      <c r="J24" s="62">
        <v>0.1708860759493671</v>
      </c>
      <c r="K24" s="91">
        <v>1</v>
      </c>
      <c r="L24" s="13"/>
      <c r="M24" s="13"/>
      <c r="N24" s="59">
        <v>13</v>
      </c>
      <c r="O24" s="87" t="s">
        <v>32</v>
      </c>
      <c r="P24" s="61">
        <v>4279</v>
      </c>
      <c r="Q24" s="63">
        <v>0.02627103555400021</v>
      </c>
      <c r="R24" s="61">
        <v>3631</v>
      </c>
      <c r="S24" s="63">
        <v>0.02462763504164519</v>
      </c>
      <c r="T24" s="105">
        <v>0.17846323326907187</v>
      </c>
      <c r="U24" s="91">
        <v>2</v>
      </c>
    </row>
    <row r="25" spans="1:21" ht="14.25" customHeight="1">
      <c r="A25" s="59">
        <v>14</v>
      </c>
      <c r="B25" s="87" t="s">
        <v>22</v>
      </c>
      <c r="C25" s="61">
        <v>354</v>
      </c>
      <c r="D25" s="63">
        <v>0.024996469425222427</v>
      </c>
      <c r="E25" s="61">
        <v>877</v>
      </c>
      <c r="F25" s="63">
        <v>0.07514995715509855</v>
      </c>
      <c r="G25" s="102">
        <v>-0.5963511972633979</v>
      </c>
      <c r="H25" s="89">
        <v>-9</v>
      </c>
      <c r="I25" s="61">
        <v>368</v>
      </c>
      <c r="J25" s="62">
        <v>-0.03804347826086951</v>
      </c>
      <c r="K25" s="91">
        <v>-2</v>
      </c>
      <c r="L25" s="13"/>
      <c r="M25" s="13"/>
      <c r="N25" s="59">
        <v>14</v>
      </c>
      <c r="O25" s="87" t="s">
        <v>37</v>
      </c>
      <c r="P25" s="61">
        <v>3777</v>
      </c>
      <c r="Q25" s="63">
        <v>0.02318899305619509</v>
      </c>
      <c r="R25" s="61">
        <v>2613</v>
      </c>
      <c r="S25" s="63">
        <v>0.017722944192734475</v>
      </c>
      <c r="T25" s="105">
        <v>0.4454649827784156</v>
      </c>
      <c r="U25" s="91">
        <v>4</v>
      </c>
    </row>
    <row r="26" spans="1:21" ht="14.25" customHeight="1">
      <c r="A26" s="67">
        <v>15</v>
      </c>
      <c r="B26" s="92" t="s">
        <v>33</v>
      </c>
      <c r="C26" s="69">
        <v>333</v>
      </c>
      <c r="D26" s="71">
        <v>0.023513628018641434</v>
      </c>
      <c r="E26" s="69">
        <v>396</v>
      </c>
      <c r="F26" s="71">
        <v>0.0339331619537275</v>
      </c>
      <c r="G26" s="103">
        <v>-0.15909090909090906</v>
      </c>
      <c r="H26" s="94">
        <v>-4</v>
      </c>
      <c r="I26" s="69">
        <v>312</v>
      </c>
      <c r="J26" s="70">
        <v>0.06730769230769229</v>
      </c>
      <c r="K26" s="96">
        <v>0</v>
      </c>
      <c r="L26" s="13"/>
      <c r="M26" s="13"/>
      <c r="N26" s="67">
        <v>15</v>
      </c>
      <c r="O26" s="92" t="s">
        <v>55</v>
      </c>
      <c r="P26" s="69">
        <v>3605</v>
      </c>
      <c r="Q26" s="71">
        <v>0.022132994431449112</v>
      </c>
      <c r="R26" s="69">
        <v>3354</v>
      </c>
      <c r="S26" s="71">
        <v>0.022748853739927834</v>
      </c>
      <c r="T26" s="106">
        <v>0.07483601669648188</v>
      </c>
      <c r="U26" s="96">
        <v>1</v>
      </c>
    </row>
    <row r="27" spans="1:21" ht="14.25" customHeight="1">
      <c r="A27" s="51">
        <v>16</v>
      </c>
      <c r="B27" s="81" t="s">
        <v>34</v>
      </c>
      <c r="C27" s="53">
        <v>291</v>
      </c>
      <c r="D27" s="55">
        <v>0.02054794520547945</v>
      </c>
      <c r="E27" s="53">
        <v>153</v>
      </c>
      <c r="F27" s="55">
        <v>0.013110539845758355</v>
      </c>
      <c r="G27" s="101">
        <v>0.9019607843137254</v>
      </c>
      <c r="H27" s="83">
        <v>3</v>
      </c>
      <c r="I27" s="53">
        <v>225</v>
      </c>
      <c r="J27" s="54">
        <v>0.2933333333333332</v>
      </c>
      <c r="K27" s="85">
        <v>2</v>
      </c>
      <c r="L27" s="13"/>
      <c r="M27" s="13"/>
      <c r="N27" s="51">
        <v>16</v>
      </c>
      <c r="O27" s="81" t="s">
        <v>30</v>
      </c>
      <c r="P27" s="53">
        <v>3526</v>
      </c>
      <c r="Q27" s="55">
        <v>0.02164797180729253</v>
      </c>
      <c r="R27" s="53">
        <v>3652</v>
      </c>
      <c r="S27" s="55">
        <v>0.024770069725168885</v>
      </c>
      <c r="T27" s="104">
        <v>-0.03450164293537783</v>
      </c>
      <c r="U27" s="85">
        <v>-2</v>
      </c>
    </row>
    <row r="28" spans="1:21" ht="14.25" customHeight="1">
      <c r="A28" s="59">
        <v>17</v>
      </c>
      <c r="B28" s="87" t="s">
        <v>27</v>
      </c>
      <c r="C28" s="61">
        <v>255</v>
      </c>
      <c r="D28" s="63">
        <v>0.018005931365626324</v>
      </c>
      <c r="E28" s="61">
        <v>208</v>
      </c>
      <c r="F28" s="63">
        <v>0.017823479005998285</v>
      </c>
      <c r="G28" s="102">
        <v>0.22596153846153855</v>
      </c>
      <c r="H28" s="89">
        <v>0</v>
      </c>
      <c r="I28" s="61">
        <v>185</v>
      </c>
      <c r="J28" s="62">
        <v>0.3783783783783783</v>
      </c>
      <c r="K28" s="91">
        <v>2</v>
      </c>
      <c r="L28" s="13"/>
      <c r="M28" s="13"/>
      <c r="N28" s="59">
        <v>17</v>
      </c>
      <c r="O28" s="87" t="s">
        <v>27</v>
      </c>
      <c r="P28" s="61">
        <v>3121</v>
      </c>
      <c r="Q28" s="63">
        <v>0.01916146341762904</v>
      </c>
      <c r="R28" s="61">
        <v>3782</v>
      </c>
      <c r="S28" s="63">
        <v>0.025651808242220353</v>
      </c>
      <c r="T28" s="105">
        <v>-0.1747752511898466</v>
      </c>
      <c r="U28" s="91">
        <v>-4</v>
      </c>
    </row>
    <row r="29" spans="1:21" ht="14.25" customHeight="1">
      <c r="A29" s="59">
        <v>18</v>
      </c>
      <c r="B29" s="87" t="s">
        <v>30</v>
      </c>
      <c r="C29" s="61">
        <v>235</v>
      </c>
      <c r="D29" s="63">
        <v>0.016593701454596807</v>
      </c>
      <c r="E29" s="61">
        <v>256</v>
      </c>
      <c r="F29" s="63">
        <v>0.021936589545844043</v>
      </c>
      <c r="G29" s="102">
        <v>-0.08203125</v>
      </c>
      <c r="H29" s="89">
        <v>-4</v>
      </c>
      <c r="I29" s="61">
        <v>226</v>
      </c>
      <c r="J29" s="62">
        <v>0.03982300884955747</v>
      </c>
      <c r="K29" s="91">
        <v>-1</v>
      </c>
      <c r="L29" s="13"/>
      <c r="M29" s="13"/>
      <c r="N29" s="59">
        <v>18</v>
      </c>
      <c r="O29" s="87" t="s">
        <v>29</v>
      </c>
      <c r="P29" s="61">
        <v>3110</v>
      </c>
      <c r="Q29" s="63">
        <v>0.0190939286218604</v>
      </c>
      <c r="R29" s="61">
        <v>3199</v>
      </c>
      <c r="S29" s="63">
        <v>0.021697550123443394</v>
      </c>
      <c r="T29" s="105">
        <v>-0.02782119412316353</v>
      </c>
      <c r="U29" s="91">
        <v>-1</v>
      </c>
    </row>
    <row r="30" spans="1:21" ht="14.25" customHeight="1">
      <c r="A30" s="59">
        <v>19</v>
      </c>
      <c r="B30" s="87" t="s">
        <v>35</v>
      </c>
      <c r="C30" s="61">
        <v>219</v>
      </c>
      <c r="D30" s="63">
        <v>0.015463917525773196</v>
      </c>
      <c r="E30" s="61">
        <v>58</v>
      </c>
      <c r="F30" s="63">
        <v>0.004970008568980291</v>
      </c>
      <c r="G30" s="102">
        <v>2.7758620689655173</v>
      </c>
      <c r="H30" s="89">
        <v>1</v>
      </c>
      <c r="I30" s="61">
        <v>132</v>
      </c>
      <c r="J30" s="62">
        <v>0.6590909090909092</v>
      </c>
      <c r="K30" s="91">
        <v>1</v>
      </c>
      <c r="N30" s="59">
        <v>19</v>
      </c>
      <c r="O30" s="87" t="s">
        <v>34</v>
      </c>
      <c r="P30" s="61">
        <v>2181</v>
      </c>
      <c r="Q30" s="63">
        <v>0.013390308142854511</v>
      </c>
      <c r="R30" s="61">
        <v>1655</v>
      </c>
      <c r="S30" s="63">
        <v>0.011225209582462899</v>
      </c>
      <c r="T30" s="105">
        <v>0.31782477341389725</v>
      </c>
      <c r="U30" s="91">
        <v>0</v>
      </c>
    </row>
    <row r="31" spans="1:21" ht="14.25" customHeight="1">
      <c r="A31" s="67">
        <v>20</v>
      </c>
      <c r="B31" s="92" t="s">
        <v>29</v>
      </c>
      <c r="C31" s="69">
        <v>216</v>
      </c>
      <c r="D31" s="71">
        <v>0.015252083039118769</v>
      </c>
      <c r="E31" s="69">
        <v>251</v>
      </c>
      <c r="F31" s="71">
        <v>0.021508140531276778</v>
      </c>
      <c r="G31" s="103">
        <v>-0.1394422310756972</v>
      </c>
      <c r="H31" s="94">
        <v>-5</v>
      </c>
      <c r="I31" s="69">
        <v>249</v>
      </c>
      <c r="J31" s="70">
        <v>-0.1325301204819277</v>
      </c>
      <c r="K31" s="96">
        <v>-4</v>
      </c>
      <c r="N31" s="67">
        <v>20</v>
      </c>
      <c r="O31" s="92" t="s">
        <v>35</v>
      </c>
      <c r="P31" s="69">
        <v>1262</v>
      </c>
      <c r="Q31" s="71">
        <v>0.007748082932729204</v>
      </c>
      <c r="R31" s="69">
        <v>1291</v>
      </c>
      <c r="S31" s="71">
        <v>0.008756341734718794</v>
      </c>
      <c r="T31" s="106">
        <v>-0.022463206816421333</v>
      </c>
      <c r="U31" s="96">
        <v>0</v>
      </c>
    </row>
    <row r="32" spans="1:21" ht="14.25" customHeight="1">
      <c r="A32" s="124" t="s">
        <v>53</v>
      </c>
      <c r="B32" s="125"/>
      <c r="C32" s="25">
        <f>SUM(C12:C31)</f>
        <v>13584</v>
      </c>
      <c r="D32" s="6">
        <f>C32/C34</f>
        <v>0.959186555571247</v>
      </c>
      <c r="E32" s="25">
        <f>SUM(E12:E31)</f>
        <v>11411</v>
      </c>
      <c r="F32" s="6">
        <f>E32/E34</f>
        <v>0.9778063410454156</v>
      </c>
      <c r="G32" s="16">
        <f>C32/E32-1</f>
        <v>0.1904302865655947</v>
      </c>
      <c r="H32" s="16"/>
      <c r="I32" s="25">
        <f>SUM(I12:I31)</f>
        <v>12831</v>
      </c>
      <c r="J32" s="17">
        <f>C32/I32-1</f>
        <v>0.05868599485620751</v>
      </c>
      <c r="K32" s="18"/>
      <c r="N32" s="124" t="s">
        <v>53</v>
      </c>
      <c r="O32" s="125"/>
      <c r="P32" s="3">
        <f>SUM(P12:P31)</f>
        <v>156749</v>
      </c>
      <c r="Q32" s="6">
        <f>P32/P34</f>
        <v>0.9623647001762045</v>
      </c>
      <c r="R32" s="3">
        <f>SUM(R12:R31)</f>
        <v>142465</v>
      </c>
      <c r="S32" s="6">
        <f>R32/R34</f>
        <v>0.9662836756287474</v>
      </c>
      <c r="T32" s="16">
        <f>P32/R32-1</f>
        <v>0.10026322254588838</v>
      </c>
      <c r="U32" s="26"/>
    </row>
    <row r="33" spans="1:21" ht="14.25" customHeight="1">
      <c r="A33" s="124" t="s">
        <v>12</v>
      </c>
      <c r="B33" s="125"/>
      <c r="C33" s="25">
        <f>C34-SUM(C12:C31)</f>
        <v>578</v>
      </c>
      <c r="D33" s="6">
        <f>C33/C34</f>
        <v>0.040813444428753</v>
      </c>
      <c r="E33" s="25">
        <f>E34-SUM(E12:E31)</f>
        <v>259</v>
      </c>
      <c r="F33" s="6">
        <f>E33/E34</f>
        <v>0.022193658954584406</v>
      </c>
      <c r="G33" s="16">
        <f>C33/E33-1</f>
        <v>1.2316602316602316</v>
      </c>
      <c r="H33" s="16"/>
      <c r="I33" s="25">
        <f>I34-SUM(I12:I31)</f>
        <v>429</v>
      </c>
      <c r="J33" s="17">
        <f>C33/I33-1</f>
        <v>0.3473193473193472</v>
      </c>
      <c r="K33" s="18"/>
      <c r="N33" s="124" t="s">
        <v>12</v>
      </c>
      <c r="O33" s="125"/>
      <c r="P33" s="3">
        <f>P34-SUM(P12:P31)</f>
        <v>6130</v>
      </c>
      <c r="Q33" s="6">
        <f>P33/P34</f>
        <v>0.03763529982379558</v>
      </c>
      <c r="R33" s="3">
        <f>R34-SUM(R12:R31)</f>
        <v>4971</v>
      </c>
      <c r="S33" s="6">
        <f>R33/R34</f>
        <v>0.03371632437125261</v>
      </c>
      <c r="T33" s="16">
        <f>P33/R33-1</f>
        <v>0.23315228324280834</v>
      </c>
      <c r="U33" s="27"/>
    </row>
    <row r="34" spans="1:21" ht="14.25" customHeight="1">
      <c r="A34" s="120" t="s">
        <v>38</v>
      </c>
      <c r="B34" s="121"/>
      <c r="C34" s="23">
        <v>14162</v>
      </c>
      <c r="D34" s="99">
        <v>1</v>
      </c>
      <c r="E34" s="23">
        <v>11670</v>
      </c>
      <c r="F34" s="99">
        <v>0.9997429305912598</v>
      </c>
      <c r="G34" s="19">
        <v>0.21353898886032563</v>
      </c>
      <c r="H34" s="19"/>
      <c r="I34" s="23">
        <v>13260</v>
      </c>
      <c r="J34" s="45">
        <v>0.06802413273001506</v>
      </c>
      <c r="K34" s="100"/>
      <c r="N34" s="120" t="s">
        <v>38</v>
      </c>
      <c r="O34" s="121"/>
      <c r="P34" s="23">
        <v>162879</v>
      </c>
      <c r="Q34" s="99">
        <v>1</v>
      </c>
      <c r="R34" s="23">
        <v>147436</v>
      </c>
      <c r="S34" s="99">
        <v>1</v>
      </c>
      <c r="T34" s="28">
        <v>0.10474375322173679</v>
      </c>
      <c r="U34" s="100"/>
    </row>
    <row r="35" spans="1:14" ht="14.25" customHeight="1">
      <c r="A35" t="s">
        <v>97</v>
      </c>
      <c r="C35" s="15"/>
      <c r="D35" s="15"/>
      <c r="E35" s="15"/>
      <c r="F35" s="15"/>
      <c r="G35" s="15"/>
      <c r="H35" s="15"/>
      <c r="I35" s="15"/>
      <c r="J35" s="15"/>
      <c r="N35" t="s">
        <v>97</v>
      </c>
    </row>
    <row r="36" spans="1:14" ht="15">
      <c r="A36" s="9" t="s">
        <v>99</v>
      </c>
      <c r="N36" s="9" t="s">
        <v>99</v>
      </c>
    </row>
    <row r="38" spans="1:11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21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71" t="s">
        <v>93</v>
      </c>
      <c r="O39" s="171"/>
      <c r="P39" s="171"/>
      <c r="Q39" s="171"/>
      <c r="R39" s="171"/>
      <c r="S39" s="171"/>
      <c r="T39" s="171"/>
      <c r="U39" s="171"/>
    </row>
    <row r="40" spans="1:21" ht="15" customHeight="1">
      <c r="A40" s="132" t="s">
        <v>133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"/>
      <c r="M40" s="20"/>
      <c r="N40" s="171"/>
      <c r="O40" s="171"/>
      <c r="P40" s="171"/>
      <c r="Q40" s="171"/>
      <c r="R40" s="171"/>
      <c r="S40" s="171"/>
      <c r="T40" s="171"/>
      <c r="U40" s="171"/>
    </row>
    <row r="41" spans="1:21" ht="15">
      <c r="A41" s="133" t="s">
        <v>134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"/>
      <c r="M41" s="20"/>
      <c r="N41" s="133" t="s">
        <v>94</v>
      </c>
      <c r="O41" s="133"/>
      <c r="P41" s="133"/>
      <c r="Q41" s="133"/>
      <c r="R41" s="133"/>
      <c r="S41" s="133"/>
      <c r="T41" s="133"/>
      <c r="U41" s="133"/>
    </row>
    <row r="42" spans="1:21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77"/>
      <c r="K42" s="78" t="s">
        <v>4</v>
      </c>
      <c r="L42" s="13"/>
      <c r="M42" s="13"/>
      <c r="N42" s="14"/>
      <c r="O42" s="14"/>
      <c r="P42" s="14"/>
      <c r="Q42" s="14"/>
      <c r="R42" s="14"/>
      <c r="S42" s="14"/>
      <c r="T42" s="77"/>
      <c r="U42" s="78" t="s">
        <v>4</v>
      </c>
    </row>
    <row r="43" spans="1:21" ht="15" customHeight="1">
      <c r="A43" s="136" t="s">
        <v>0</v>
      </c>
      <c r="B43" s="136" t="s">
        <v>52</v>
      </c>
      <c r="C43" s="138" t="s">
        <v>116</v>
      </c>
      <c r="D43" s="139"/>
      <c r="E43" s="139"/>
      <c r="F43" s="139"/>
      <c r="G43" s="139"/>
      <c r="H43" s="140"/>
      <c r="I43" s="138" t="s">
        <v>112</v>
      </c>
      <c r="J43" s="139"/>
      <c r="K43" s="140"/>
      <c r="L43" s="13"/>
      <c r="M43" s="13"/>
      <c r="N43" s="136" t="s">
        <v>0</v>
      </c>
      <c r="O43" s="136" t="s">
        <v>52</v>
      </c>
      <c r="P43" s="138" t="s">
        <v>117</v>
      </c>
      <c r="Q43" s="139"/>
      <c r="R43" s="139"/>
      <c r="S43" s="139"/>
      <c r="T43" s="139"/>
      <c r="U43" s="140"/>
    </row>
    <row r="44" spans="1:21" ht="15" customHeight="1">
      <c r="A44" s="137"/>
      <c r="B44" s="137"/>
      <c r="C44" s="145" t="s">
        <v>118</v>
      </c>
      <c r="D44" s="146"/>
      <c r="E44" s="146"/>
      <c r="F44" s="146"/>
      <c r="G44" s="146"/>
      <c r="H44" s="147"/>
      <c r="I44" s="145" t="s">
        <v>113</v>
      </c>
      <c r="J44" s="146"/>
      <c r="K44" s="147"/>
      <c r="L44" s="13"/>
      <c r="M44" s="13"/>
      <c r="N44" s="137"/>
      <c r="O44" s="137"/>
      <c r="P44" s="145" t="s">
        <v>119</v>
      </c>
      <c r="Q44" s="146"/>
      <c r="R44" s="146"/>
      <c r="S44" s="146"/>
      <c r="T44" s="146"/>
      <c r="U44" s="147"/>
    </row>
    <row r="45" spans="1:21" ht="15" customHeight="1">
      <c r="A45" s="137"/>
      <c r="B45" s="137"/>
      <c r="C45" s="141">
        <v>2019</v>
      </c>
      <c r="D45" s="142"/>
      <c r="E45" s="151">
        <v>2018</v>
      </c>
      <c r="F45" s="142"/>
      <c r="G45" s="126" t="s">
        <v>5</v>
      </c>
      <c r="H45" s="122" t="s">
        <v>60</v>
      </c>
      <c r="I45" s="156">
        <v>2019</v>
      </c>
      <c r="J45" s="123" t="s">
        <v>120</v>
      </c>
      <c r="K45" s="122" t="s">
        <v>124</v>
      </c>
      <c r="L45" s="13"/>
      <c r="M45" s="13"/>
      <c r="N45" s="137"/>
      <c r="O45" s="137"/>
      <c r="P45" s="141">
        <v>2019</v>
      </c>
      <c r="Q45" s="142"/>
      <c r="R45" s="141">
        <v>2018</v>
      </c>
      <c r="S45" s="142"/>
      <c r="T45" s="126" t="s">
        <v>5</v>
      </c>
      <c r="U45" s="134" t="s">
        <v>66</v>
      </c>
    </row>
    <row r="46" spans="1:21" ht="15" customHeight="1">
      <c r="A46" s="130" t="s">
        <v>6</v>
      </c>
      <c r="B46" s="130" t="s">
        <v>52</v>
      </c>
      <c r="C46" s="143"/>
      <c r="D46" s="144"/>
      <c r="E46" s="152"/>
      <c r="F46" s="144"/>
      <c r="G46" s="127"/>
      <c r="H46" s="123"/>
      <c r="I46" s="156"/>
      <c r="J46" s="123"/>
      <c r="K46" s="123"/>
      <c r="L46" s="13"/>
      <c r="M46" s="13"/>
      <c r="N46" s="130" t="s">
        <v>6</v>
      </c>
      <c r="O46" s="130" t="s">
        <v>52</v>
      </c>
      <c r="P46" s="143"/>
      <c r="Q46" s="144"/>
      <c r="R46" s="143"/>
      <c r="S46" s="144"/>
      <c r="T46" s="127"/>
      <c r="U46" s="135"/>
    </row>
    <row r="47" spans="1:21" ht="15" customHeight="1">
      <c r="A47" s="130"/>
      <c r="B47" s="130"/>
      <c r="C47" s="110" t="s">
        <v>8</v>
      </c>
      <c r="D47" s="79" t="s">
        <v>2</v>
      </c>
      <c r="E47" s="110" t="s">
        <v>8</v>
      </c>
      <c r="F47" s="79" t="s">
        <v>2</v>
      </c>
      <c r="G47" s="128" t="s">
        <v>9</v>
      </c>
      <c r="H47" s="128" t="s">
        <v>61</v>
      </c>
      <c r="I47" s="80" t="s">
        <v>8</v>
      </c>
      <c r="J47" s="157" t="s">
        <v>121</v>
      </c>
      <c r="K47" s="157" t="s">
        <v>125</v>
      </c>
      <c r="L47" s="13"/>
      <c r="M47" s="13"/>
      <c r="N47" s="130"/>
      <c r="O47" s="130"/>
      <c r="P47" s="110" t="s">
        <v>8</v>
      </c>
      <c r="Q47" s="79" t="s">
        <v>2</v>
      </c>
      <c r="R47" s="110" t="s">
        <v>8</v>
      </c>
      <c r="S47" s="79" t="s">
        <v>2</v>
      </c>
      <c r="T47" s="128" t="s">
        <v>9</v>
      </c>
      <c r="U47" s="118" t="s">
        <v>67</v>
      </c>
    </row>
    <row r="48" spans="1:21" ht="15" customHeight="1">
      <c r="A48" s="131"/>
      <c r="B48" s="131"/>
      <c r="C48" s="114" t="s">
        <v>10</v>
      </c>
      <c r="D48" s="42" t="s">
        <v>11</v>
      </c>
      <c r="E48" s="114" t="s">
        <v>10</v>
      </c>
      <c r="F48" s="42" t="s">
        <v>11</v>
      </c>
      <c r="G48" s="159"/>
      <c r="H48" s="159"/>
      <c r="I48" s="114" t="s">
        <v>10</v>
      </c>
      <c r="J48" s="158"/>
      <c r="K48" s="158"/>
      <c r="L48" s="13"/>
      <c r="M48" s="13"/>
      <c r="N48" s="131"/>
      <c r="O48" s="131"/>
      <c r="P48" s="114" t="s">
        <v>10</v>
      </c>
      <c r="Q48" s="42" t="s">
        <v>11</v>
      </c>
      <c r="R48" s="114" t="s">
        <v>10</v>
      </c>
      <c r="S48" s="42" t="s">
        <v>11</v>
      </c>
      <c r="T48" s="129"/>
      <c r="U48" s="119"/>
    </row>
    <row r="49" spans="1:21" ht="15">
      <c r="A49" s="51">
        <v>1</v>
      </c>
      <c r="B49" s="81" t="s">
        <v>46</v>
      </c>
      <c r="C49" s="53">
        <v>957</v>
      </c>
      <c r="D49" s="58">
        <v>0.06757520124276233</v>
      </c>
      <c r="E49" s="53">
        <v>1006</v>
      </c>
      <c r="F49" s="58">
        <v>0.08620394173093401</v>
      </c>
      <c r="G49" s="82">
        <v>-0.04870775347912526</v>
      </c>
      <c r="H49" s="83">
        <v>0</v>
      </c>
      <c r="I49" s="53">
        <v>789</v>
      </c>
      <c r="J49" s="84">
        <v>0.21292775665399244</v>
      </c>
      <c r="K49" s="85">
        <v>0</v>
      </c>
      <c r="L49" s="13"/>
      <c r="M49" s="13"/>
      <c r="N49" s="51">
        <v>1</v>
      </c>
      <c r="O49" s="81" t="s">
        <v>45</v>
      </c>
      <c r="P49" s="53">
        <v>9140</v>
      </c>
      <c r="Q49" s="58">
        <v>0.05611527575685018</v>
      </c>
      <c r="R49" s="53">
        <v>5249</v>
      </c>
      <c r="S49" s="58">
        <v>0.03560188827694728</v>
      </c>
      <c r="T49" s="56">
        <v>0.7412840541055439</v>
      </c>
      <c r="U49" s="85">
        <v>2</v>
      </c>
    </row>
    <row r="50" spans="1:21" ht="15">
      <c r="A50" s="86">
        <v>2</v>
      </c>
      <c r="B50" s="87" t="s">
        <v>63</v>
      </c>
      <c r="C50" s="61">
        <v>678</v>
      </c>
      <c r="D50" s="66">
        <v>0.04787459398390058</v>
      </c>
      <c r="E50" s="61">
        <v>211</v>
      </c>
      <c r="F50" s="66">
        <v>0.018080548414738645</v>
      </c>
      <c r="G50" s="88">
        <v>2.213270142180095</v>
      </c>
      <c r="H50" s="89">
        <v>15</v>
      </c>
      <c r="I50" s="61">
        <v>465</v>
      </c>
      <c r="J50" s="90">
        <v>0.4580645161290322</v>
      </c>
      <c r="K50" s="91">
        <v>2</v>
      </c>
      <c r="L50" s="13"/>
      <c r="M50" s="13"/>
      <c r="N50" s="86">
        <v>2</v>
      </c>
      <c r="O50" s="87" t="s">
        <v>46</v>
      </c>
      <c r="P50" s="61">
        <v>7153</v>
      </c>
      <c r="Q50" s="66">
        <v>0.04391603583027892</v>
      </c>
      <c r="R50" s="61">
        <v>6324</v>
      </c>
      <c r="S50" s="66">
        <v>0.04289318755256518</v>
      </c>
      <c r="T50" s="64">
        <v>0.1310879190385832</v>
      </c>
      <c r="U50" s="91">
        <v>0</v>
      </c>
    </row>
    <row r="51" spans="1:21" ht="15">
      <c r="A51" s="86">
        <v>3</v>
      </c>
      <c r="B51" s="87" t="s">
        <v>68</v>
      </c>
      <c r="C51" s="61">
        <v>542</v>
      </c>
      <c r="D51" s="66">
        <v>0.038271430588899875</v>
      </c>
      <c r="E51" s="61">
        <v>280</v>
      </c>
      <c r="F51" s="66">
        <v>0.023993144815766924</v>
      </c>
      <c r="G51" s="88">
        <v>0.9357142857142857</v>
      </c>
      <c r="H51" s="89">
        <v>5</v>
      </c>
      <c r="I51" s="61">
        <v>533</v>
      </c>
      <c r="J51" s="90">
        <v>0.016885553470919357</v>
      </c>
      <c r="K51" s="91">
        <v>0</v>
      </c>
      <c r="L51" s="13"/>
      <c r="M51" s="13"/>
      <c r="N51" s="86">
        <v>3</v>
      </c>
      <c r="O51" s="87" t="s">
        <v>63</v>
      </c>
      <c r="P51" s="61">
        <v>5529</v>
      </c>
      <c r="Q51" s="66">
        <v>0.03394544416407272</v>
      </c>
      <c r="R51" s="61">
        <v>2200</v>
      </c>
      <c r="S51" s="66">
        <v>0.01492172875010174</v>
      </c>
      <c r="T51" s="64">
        <v>1.5131818181818182</v>
      </c>
      <c r="U51" s="91">
        <v>14</v>
      </c>
    </row>
    <row r="52" spans="1:21" ht="15">
      <c r="A52" s="86">
        <v>4</v>
      </c>
      <c r="B52" s="87" t="s">
        <v>65</v>
      </c>
      <c r="C52" s="61">
        <v>484</v>
      </c>
      <c r="D52" s="66">
        <v>0.03417596384691428</v>
      </c>
      <c r="E52" s="61">
        <v>380</v>
      </c>
      <c r="F52" s="66">
        <v>0.032562125107112254</v>
      </c>
      <c r="G52" s="88">
        <v>0.27368421052631575</v>
      </c>
      <c r="H52" s="89">
        <v>-1</v>
      </c>
      <c r="I52" s="61">
        <v>432</v>
      </c>
      <c r="J52" s="90">
        <v>0.12037037037037046</v>
      </c>
      <c r="K52" s="91">
        <v>1</v>
      </c>
      <c r="L52" s="13"/>
      <c r="M52" s="13"/>
      <c r="N52" s="86">
        <v>4</v>
      </c>
      <c r="O52" s="87" t="s">
        <v>42</v>
      </c>
      <c r="P52" s="61">
        <v>5358</v>
      </c>
      <c r="Q52" s="66">
        <v>0.032895585066214796</v>
      </c>
      <c r="R52" s="61">
        <v>6447</v>
      </c>
      <c r="S52" s="66">
        <v>0.043727447841775416</v>
      </c>
      <c r="T52" s="64">
        <v>-0.1689157747789669</v>
      </c>
      <c r="U52" s="91">
        <v>-3</v>
      </c>
    </row>
    <row r="53" spans="1:21" ht="15">
      <c r="A53" s="86">
        <v>5</v>
      </c>
      <c r="B53" s="92" t="s">
        <v>45</v>
      </c>
      <c r="C53" s="69">
        <v>458</v>
      </c>
      <c r="D53" s="74">
        <v>0.03234006496257591</v>
      </c>
      <c r="E53" s="69">
        <v>292</v>
      </c>
      <c r="F53" s="74">
        <v>0.025021422450728362</v>
      </c>
      <c r="G53" s="93">
        <v>0.5684931506849316</v>
      </c>
      <c r="H53" s="94">
        <v>0</v>
      </c>
      <c r="I53" s="69">
        <v>570</v>
      </c>
      <c r="J53" s="95">
        <v>-0.19649122807017538</v>
      </c>
      <c r="K53" s="96">
        <v>-3</v>
      </c>
      <c r="L53" s="13"/>
      <c r="M53" s="13"/>
      <c r="N53" s="86">
        <v>5</v>
      </c>
      <c r="O53" s="92" t="s">
        <v>68</v>
      </c>
      <c r="P53" s="69">
        <v>4875</v>
      </c>
      <c r="Q53" s="74">
        <v>0.02993019357928278</v>
      </c>
      <c r="R53" s="69">
        <v>3295</v>
      </c>
      <c r="S53" s="74">
        <v>0.022348680105266014</v>
      </c>
      <c r="T53" s="72">
        <v>0.479514415781487</v>
      </c>
      <c r="U53" s="96">
        <v>2</v>
      </c>
    </row>
    <row r="54" spans="1:21" ht="15">
      <c r="A54" s="97">
        <v>6</v>
      </c>
      <c r="B54" s="81" t="s">
        <v>42</v>
      </c>
      <c r="C54" s="53">
        <v>340</v>
      </c>
      <c r="D54" s="58">
        <v>0.024007908487501766</v>
      </c>
      <c r="E54" s="53">
        <v>441</v>
      </c>
      <c r="F54" s="58">
        <v>0.037789203084832905</v>
      </c>
      <c r="G54" s="82">
        <v>-0.2290249433106576</v>
      </c>
      <c r="H54" s="83">
        <v>-4</v>
      </c>
      <c r="I54" s="53">
        <v>431</v>
      </c>
      <c r="J54" s="84">
        <v>-0.21113689095127608</v>
      </c>
      <c r="K54" s="85">
        <v>0</v>
      </c>
      <c r="L54" s="13"/>
      <c r="M54" s="13"/>
      <c r="N54" s="97">
        <v>6</v>
      </c>
      <c r="O54" s="81" t="s">
        <v>65</v>
      </c>
      <c r="P54" s="53">
        <v>4093</v>
      </c>
      <c r="Q54" s="58">
        <v>0.02512908355282142</v>
      </c>
      <c r="R54" s="53">
        <v>3751</v>
      </c>
      <c r="S54" s="58">
        <v>0.025441547518923465</v>
      </c>
      <c r="T54" s="56">
        <v>0.09117568648360441</v>
      </c>
      <c r="U54" s="85">
        <v>-1</v>
      </c>
    </row>
    <row r="55" spans="1:21" ht="15">
      <c r="A55" s="86">
        <v>7</v>
      </c>
      <c r="B55" s="87" t="s">
        <v>70</v>
      </c>
      <c r="C55" s="61">
        <v>319</v>
      </c>
      <c r="D55" s="66">
        <v>0.022525067080920773</v>
      </c>
      <c r="E55" s="61">
        <v>254</v>
      </c>
      <c r="F55" s="66">
        <v>0.021765209940017138</v>
      </c>
      <c r="G55" s="88">
        <v>0.2559055118110236</v>
      </c>
      <c r="H55" s="89">
        <v>6</v>
      </c>
      <c r="I55" s="61">
        <v>269</v>
      </c>
      <c r="J55" s="90">
        <v>0.18587360594795532</v>
      </c>
      <c r="K55" s="91">
        <v>1</v>
      </c>
      <c r="L55" s="13"/>
      <c r="M55" s="13"/>
      <c r="N55" s="86">
        <v>7</v>
      </c>
      <c r="O55" s="87" t="s">
        <v>39</v>
      </c>
      <c r="P55" s="61">
        <v>3808</v>
      </c>
      <c r="Q55" s="66">
        <v>0.023379318389724887</v>
      </c>
      <c r="R55" s="61">
        <v>3687</v>
      </c>
      <c r="S55" s="66">
        <v>0.02500746086437505</v>
      </c>
      <c r="T55" s="64">
        <v>0.032818009221589284</v>
      </c>
      <c r="U55" s="91">
        <v>-1</v>
      </c>
    </row>
    <row r="56" spans="1:21" ht="15">
      <c r="A56" s="86">
        <v>8</v>
      </c>
      <c r="B56" s="87" t="s">
        <v>39</v>
      </c>
      <c r="C56" s="61">
        <v>313</v>
      </c>
      <c r="D56" s="66">
        <v>0.02210139810761192</v>
      </c>
      <c r="E56" s="61">
        <v>228</v>
      </c>
      <c r="F56" s="66">
        <v>0.01953727506426735</v>
      </c>
      <c r="G56" s="88">
        <v>0.3728070175438596</v>
      </c>
      <c r="H56" s="89">
        <v>7</v>
      </c>
      <c r="I56" s="61">
        <v>296</v>
      </c>
      <c r="J56" s="90">
        <v>0.057432432432432456</v>
      </c>
      <c r="K56" s="91">
        <v>-1</v>
      </c>
      <c r="L56" s="13"/>
      <c r="M56" s="13"/>
      <c r="N56" s="86">
        <v>8</v>
      </c>
      <c r="O56" s="87" t="s">
        <v>51</v>
      </c>
      <c r="P56" s="61">
        <v>3208</v>
      </c>
      <c r="Q56" s="66">
        <v>0.019695602256890085</v>
      </c>
      <c r="R56" s="61">
        <v>2561</v>
      </c>
      <c r="S56" s="66">
        <v>0.017370248785913887</v>
      </c>
      <c r="T56" s="64">
        <v>0.25263568918391255</v>
      </c>
      <c r="U56" s="91">
        <v>5</v>
      </c>
    </row>
    <row r="57" spans="1:21" ht="15">
      <c r="A57" s="86">
        <v>9</v>
      </c>
      <c r="B57" s="87" t="s">
        <v>72</v>
      </c>
      <c r="C57" s="61">
        <v>290</v>
      </c>
      <c r="D57" s="66">
        <v>0.020477333709927978</v>
      </c>
      <c r="E57" s="61">
        <v>268</v>
      </c>
      <c r="F57" s="66">
        <v>0.022964867180805485</v>
      </c>
      <c r="G57" s="88">
        <v>0.08208955223880587</v>
      </c>
      <c r="H57" s="89">
        <v>0</v>
      </c>
      <c r="I57" s="61">
        <v>259</v>
      </c>
      <c r="J57" s="90">
        <v>0.11969111969111967</v>
      </c>
      <c r="K57" s="91">
        <v>0</v>
      </c>
      <c r="L57" s="13"/>
      <c r="M57" s="13"/>
      <c r="N57" s="86">
        <v>9</v>
      </c>
      <c r="O57" s="87" t="s">
        <v>71</v>
      </c>
      <c r="P57" s="61">
        <v>3172</v>
      </c>
      <c r="Q57" s="66">
        <v>0.019474579288919994</v>
      </c>
      <c r="R57" s="61">
        <v>2942</v>
      </c>
      <c r="S57" s="66">
        <v>0.019954420901272415</v>
      </c>
      <c r="T57" s="64">
        <v>0.07817811012916387</v>
      </c>
      <c r="U57" s="91">
        <v>2</v>
      </c>
    </row>
    <row r="58" spans="1:21" ht="15">
      <c r="A58" s="98">
        <v>10</v>
      </c>
      <c r="B58" s="92" t="s">
        <v>114</v>
      </c>
      <c r="C58" s="69">
        <v>275</v>
      </c>
      <c r="D58" s="74">
        <v>0.01941816127665584</v>
      </c>
      <c r="E58" s="69">
        <v>0</v>
      </c>
      <c r="F58" s="74">
        <v>0</v>
      </c>
      <c r="G58" s="93"/>
      <c r="H58" s="94"/>
      <c r="I58" s="69">
        <v>224</v>
      </c>
      <c r="J58" s="95">
        <v>0.2276785714285714</v>
      </c>
      <c r="K58" s="96">
        <v>3</v>
      </c>
      <c r="L58" s="13"/>
      <c r="M58" s="13"/>
      <c r="N58" s="98">
        <v>10</v>
      </c>
      <c r="O58" s="92" t="s">
        <v>48</v>
      </c>
      <c r="P58" s="69">
        <v>2870</v>
      </c>
      <c r="Q58" s="74">
        <v>0.017620442168726477</v>
      </c>
      <c r="R58" s="69">
        <v>3199</v>
      </c>
      <c r="S58" s="74">
        <v>0.021697550123443394</v>
      </c>
      <c r="T58" s="72">
        <v>-0.10284463894967177</v>
      </c>
      <c r="U58" s="96">
        <v>-2</v>
      </c>
    </row>
    <row r="59" spans="1:21" ht="15">
      <c r="A59" s="97">
        <v>11</v>
      </c>
      <c r="B59" s="81" t="s">
        <v>74</v>
      </c>
      <c r="C59" s="53">
        <v>263</v>
      </c>
      <c r="D59" s="58">
        <v>0.01857082333003813</v>
      </c>
      <c r="E59" s="53">
        <v>163</v>
      </c>
      <c r="F59" s="58">
        <v>0.013967437874892888</v>
      </c>
      <c r="G59" s="82">
        <v>0.6134969325153374</v>
      </c>
      <c r="H59" s="83">
        <v>10</v>
      </c>
      <c r="I59" s="53">
        <v>231</v>
      </c>
      <c r="J59" s="84">
        <v>0.1385281385281385</v>
      </c>
      <c r="K59" s="85">
        <v>0</v>
      </c>
      <c r="L59" s="13"/>
      <c r="M59" s="13"/>
      <c r="N59" s="97">
        <v>11</v>
      </c>
      <c r="O59" s="81" t="s">
        <v>70</v>
      </c>
      <c r="P59" s="53">
        <v>2657</v>
      </c>
      <c r="Q59" s="58">
        <v>0.016312722941570122</v>
      </c>
      <c r="R59" s="53">
        <v>2284</v>
      </c>
      <c r="S59" s="58">
        <v>0.015491467484196532</v>
      </c>
      <c r="T59" s="56">
        <v>0.16330998248686512</v>
      </c>
      <c r="U59" s="85">
        <v>5</v>
      </c>
    </row>
    <row r="60" spans="1:21" ht="15">
      <c r="A60" s="86">
        <v>12</v>
      </c>
      <c r="B60" s="87" t="s">
        <v>69</v>
      </c>
      <c r="C60" s="61">
        <v>250</v>
      </c>
      <c r="D60" s="66">
        <v>0.017652873887868945</v>
      </c>
      <c r="E60" s="61">
        <v>175</v>
      </c>
      <c r="F60" s="66">
        <v>0.014995715509854327</v>
      </c>
      <c r="G60" s="88">
        <v>0.4285714285714286</v>
      </c>
      <c r="H60" s="89">
        <v>7</v>
      </c>
      <c r="I60" s="61">
        <v>209</v>
      </c>
      <c r="J60" s="90">
        <v>0.19617224880382778</v>
      </c>
      <c r="K60" s="91">
        <v>2</v>
      </c>
      <c r="L60" s="13"/>
      <c r="M60" s="13"/>
      <c r="N60" s="86">
        <v>12</v>
      </c>
      <c r="O60" s="87" t="s">
        <v>72</v>
      </c>
      <c r="P60" s="61">
        <v>2556</v>
      </c>
      <c r="Q60" s="66">
        <v>0.015692630725876264</v>
      </c>
      <c r="R60" s="61">
        <v>2673</v>
      </c>
      <c r="S60" s="66">
        <v>0.01812990043137361</v>
      </c>
      <c r="T60" s="64">
        <v>-0.043771043771043794</v>
      </c>
      <c r="U60" s="91">
        <v>0</v>
      </c>
    </row>
    <row r="61" spans="1:21" ht="15">
      <c r="A61" s="86">
        <v>13</v>
      </c>
      <c r="B61" s="87" t="s">
        <v>103</v>
      </c>
      <c r="C61" s="61">
        <v>244</v>
      </c>
      <c r="D61" s="66">
        <v>0.01722920491456009</v>
      </c>
      <c r="E61" s="61">
        <v>117</v>
      </c>
      <c r="F61" s="66">
        <v>0.010025706940874035</v>
      </c>
      <c r="G61" s="88">
        <v>1.0854700854700856</v>
      </c>
      <c r="H61" s="89">
        <v>16</v>
      </c>
      <c r="I61" s="61">
        <v>195</v>
      </c>
      <c r="J61" s="90">
        <v>0.2512820512820513</v>
      </c>
      <c r="K61" s="91">
        <v>4</v>
      </c>
      <c r="L61" s="13"/>
      <c r="M61" s="13"/>
      <c r="N61" s="86">
        <v>13</v>
      </c>
      <c r="O61" s="87" t="s">
        <v>69</v>
      </c>
      <c r="P61" s="61">
        <v>2445</v>
      </c>
      <c r="Q61" s="66">
        <v>0.015011143241301825</v>
      </c>
      <c r="R61" s="61">
        <v>2424</v>
      </c>
      <c r="S61" s="66">
        <v>0.016441032041021188</v>
      </c>
      <c r="T61" s="64">
        <v>0.00866336633663356</v>
      </c>
      <c r="U61" s="91">
        <v>2</v>
      </c>
    </row>
    <row r="62" spans="1:21" ht="15">
      <c r="A62" s="86">
        <v>14</v>
      </c>
      <c r="B62" s="87" t="s">
        <v>109</v>
      </c>
      <c r="C62" s="61">
        <v>238</v>
      </c>
      <c r="D62" s="66">
        <v>0.016805535941251237</v>
      </c>
      <c r="E62" s="61">
        <v>168</v>
      </c>
      <c r="F62" s="66">
        <v>0.014395886889460155</v>
      </c>
      <c r="G62" s="88">
        <v>0.41666666666666674</v>
      </c>
      <c r="H62" s="89">
        <v>6</v>
      </c>
      <c r="I62" s="61">
        <v>206</v>
      </c>
      <c r="J62" s="90">
        <v>0.15533980582524265</v>
      </c>
      <c r="K62" s="91">
        <v>1</v>
      </c>
      <c r="L62" s="13"/>
      <c r="M62" s="13"/>
      <c r="N62" s="86">
        <v>14</v>
      </c>
      <c r="O62" s="87" t="s">
        <v>41</v>
      </c>
      <c r="P62" s="61">
        <v>2221</v>
      </c>
      <c r="Q62" s="66">
        <v>0.013635889218376832</v>
      </c>
      <c r="R62" s="61">
        <v>4455</v>
      </c>
      <c r="S62" s="66">
        <v>0.03021650071895602</v>
      </c>
      <c r="T62" s="64">
        <v>-0.5014590347923682</v>
      </c>
      <c r="U62" s="91">
        <v>-10</v>
      </c>
    </row>
    <row r="63" spans="1:21" ht="15">
      <c r="A63" s="98">
        <v>15</v>
      </c>
      <c r="B63" s="92" t="s">
        <v>47</v>
      </c>
      <c r="C63" s="69">
        <v>234</v>
      </c>
      <c r="D63" s="74">
        <v>0.016523089959045334</v>
      </c>
      <c r="E63" s="69">
        <v>266</v>
      </c>
      <c r="F63" s="74">
        <v>0.022793487574978576</v>
      </c>
      <c r="G63" s="93">
        <v>-0.12030075187969924</v>
      </c>
      <c r="H63" s="94">
        <v>-5</v>
      </c>
      <c r="I63" s="69">
        <v>234</v>
      </c>
      <c r="J63" s="95">
        <v>0</v>
      </c>
      <c r="K63" s="96">
        <v>-5</v>
      </c>
      <c r="L63" s="13"/>
      <c r="M63" s="13"/>
      <c r="N63" s="98">
        <v>15</v>
      </c>
      <c r="O63" s="92" t="s">
        <v>49</v>
      </c>
      <c r="P63" s="69">
        <v>2214</v>
      </c>
      <c r="Q63" s="74">
        <v>0.013592912530160426</v>
      </c>
      <c r="R63" s="69">
        <v>3021</v>
      </c>
      <c r="S63" s="74">
        <v>0.020490246615480615</v>
      </c>
      <c r="T63" s="72">
        <v>-0.2671300893743793</v>
      </c>
      <c r="U63" s="96">
        <v>-5</v>
      </c>
    </row>
    <row r="64" spans="1:21" ht="15">
      <c r="A64" s="97"/>
      <c r="B64" s="81" t="s">
        <v>51</v>
      </c>
      <c r="C64" s="53">
        <v>234</v>
      </c>
      <c r="D64" s="58">
        <v>0.016523089959045334</v>
      </c>
      <c r="E64" s="53">
        <v>182</v>
      </c>
      <c r="F64" s="58">
        <v>0.0155955441302485</v>
      </c>
      <c r="G64" s="82">
        <v>0.2857142857142858</v>
      </c>
      <c r="H64" s="83">
        <v>3</v>
      </c>
      <c r="I64" s="53">
        <v>156</v>
      </c>
      <c r="J64" s="84">
        <v>0.5</v>
      </c>
      <c r="K64" s="85">
        <v>6</v>
      </c>
      <c r="L64" s="13"/>
      <c r="M64" s="13"/>
      <c r="N64" s="97">
        <v>16</v>
      </c>
      <c r="O64" s="81" t="s">
        <v>111</v>
      </c>
      <c r="P64" s="53">
        <v>2213</v>
      </c>
      <c r="Q64" s="58">
        <v>0.013586773003272368</v>
      </c>
      <c r="R64" s="53">
        <v>2198</v>
      </c>
      <c r="S64" s="58">
        <v>0.014908163542147102</v>
      </c>
      <c r="T64" s="56">
        <v>0.006824385805277444</v>
      </c>
      <c r="U64" s="85">
        <v>2</v>
      </c>
    </row>
    <row r="65" spans="1:21" ht="15">
      <c r="A65" s="86">
        <v>17</v>
      </c>
      <c r="B65" s="87" t="s">
        <v>71</v>
      </c>
      <c r="C65" s="61">
        <v>200</v>
      </c>
      <c r="D65" s="66">
        <v>0.014122299110295156</v>
      </c>
      <c r="E65" s="61">
        <v>284</v>
      </c>
      <c r="F65" s="66">
        <v>0.024335904027420738</v>
      </c>
      <c r="G65" s="88">
        <v>-0.295774647887324</v>
      </c>
      <c r="H65" s="89">
        <v>-10</v>
      </c>
      <c r="I65" s="61">
        <v>198</v>
      </c>
      <c r="J65" s="90">
        <v>0.010101010101010166</v>
      </c>
      <c r="K65" s="91">
        <v>-1</v>
      </c>
      <c r="L65" s="13"/>
      <c r="M65" s="13"/>
      <c r="N65" s="86">
        <v>17</v>
      </c>
      <c r="O65" s="87" t="s">
        <v>103</v>
      </c>
      <c r="P65" s="61">
        <v>2200</v>
      </c>
      <c r="Q65" s="66">
        <v>0.013506959153727613</v>
      </c>
      <c r="R65" s="61">
        <v>1268</v>
      </c>
      <c r="S65" s="66">
        <v>0.008600341843240458</v>
      </c>
      <c r="T65" s="64">
        <v>0.7350157728706626</v>
      </c>
      <c r="U65" s="91">
        <v>18</v>
      </c>
    </row>
    <row r="66" spans="1:21" ht="15">
      <c r="A66" s="86">
        <v>18</v>
      </c>
      <c r="B66" s="87" t="s">
        <v>135</v>
      </c>
      <c r="C66" s="61">
        <v>190</v>
      </c>
      <c r="D66" s="66">
        <v>0.013416184154780398</v>
      </c>
      <c r="E66" s="61">
        <v>99</v>
      </c>
      <c r="F66" s="66">
        <v>0.008483290488431876</v>
      </c>
      <c r="G66" s="88">
        <v>0.9191919191919191</v>
      </c>
      <c r="H66" s="89">
        <v>20</v>
      </c>
      <c r="I66" s="61">
        <v>154</v>
      </c>
      <c r="J66" s="90">
        <v>0.23376623376623384</v>
      </c>
      <c r="K66" s="91">
        <v>5</v>
      </c>
      <c r="L66" s="13"/>
      <c r="M66" s="13"/>
      <c r="N66" s="86">
        <v>18</v>
      </c>
      <c r="O66" s="87" t="s">
        <v>47</v>
      </c>
      <c r="P66" s="61">
        <v>2167</v>
      </c>
      <c r="Q66" s="66">
        <v>0.0133043547664217</v>
      </c>
      <c r="R66" s="61">
        <v>2021</v>
      </c>
      <c r="S66" s="66">
        <v>0.013707642638161642</v>
      </c>
      <c r="T66" s="64">
        <v>0.07224146462147463</v>
      </c>
      <c r="U66" s="91">
        <v>2</v>
      </c>
    </row>
    <row r="67" spans="1:21" ht="15">
      <c r="A67" s="86"/>
      <c r="B67" s="87" t="s">
        <v>115</v>
      </c>
      <c r="C67" s="61">
        <v>190</v>
      </c>
      <c r="D67" s="66">
        <v>0.013416184154780398</v>
      </c>
      <c r="E67" s="61">
        <v>50</v>
      </c>
      <c r="F67" s="66">
        <v>0.004284490145672665</v>
      </c>
      <c r="G67" s="88">
        <v>2.8</v>
      </c>
      <c r="H67" s="89">
        <v>45</v>
      </c>
      <c r="I67" s="61">
        <v>159</v>
      </c>
      <c r="J67" s="90">
        <v>0.19496855345911945</v>
      </c>
      <c r="K67" s="91">
        <v>2</v>
      </c>
      <c r="N67" s="86">
        <v>19</v>
      </c>
      <c r="O67" s="87" t="s">
        <v>110</v>
      </c>
      <c r="P67" s="61">
        <v>2164</v>
      </c>
      <c r="Q67" s="66">
        <v>0.013285936185757526</v>
      </c>
      <c r="R67" s="61">
        <v>3108</v>
      </c>
      <c r="S67" s="66">
        <v>0.021080333161507366</v>
      </c>
      <c r="T67" s="64">
        <v>-0.30373230373230375</v>
      </c>
      <c r="U67" s="91">
        <v>-10</v>
      </c>
    </row>
    <row r="68" spans="1:21" ht="15">
      <c r="A68" s="98">
        <v>20</v>
      </c>
      <c r="B68" s="92" t="s">
        <v>107</v>
      </c>
      <c r="C68" s="69">
        <v>185</v>
      </c>
      <c r="D68" s="74">
        <v>0.013063126677023019</v>
      </c>
      <c r="E68" s="69">
        <v>0</v>
      </c>
      <c r="F68" s="74">
        <v>0</v>
      </c>
      <c r="G68" s="93"/>
      <c r="H68" s="94"/>
      <c r="I68" s="69">
        <v>225</v>
      </c>
      <c r="J68" s="95">
        <v>-0.1777777777777778</v>
      </c>
      <c r="K68" s="96">
        <v>-8</v>
      </c>
      <c r="N68" s="98">
        <v>20</v>
      </c>
      <c r="O68" s="92" t="s">
        <v>109</v>
      </c>
      <c r="P68" s="69">
        <v>2155</v>
      </c>
      <c r="Q68" s="74">
        <v>0.013230680443765004</v>
      </c>
      <c r="R68" s="69">
        <v>1445</v>
      </c>
      <c r="S68" s="74">
        <v>0.009800862747225915</v>
      </c>
      <c r="T68" s="72">
        <v>0.4913494809688581</v>
      </c>
      <c r="U68" s="96">
        <v>13</v>
      </c>
    </row>
    <row r="69" spans="1:21" ht="15">
      <c r="A69" s="124" t="s">
        <v>53</v>
      </c>
      <c r="B69" s="125"/>
      <c r="C69" s="25">
        <f>SUM(C49:C68)</f>
        <v>6884</v>
      </c>
      <c r="D69" s="6">
        <f>C69/C71</f>
        <v>0.4860895353763593</v>
      </c>
      <c r="E69" s="25">
        <f>SUM(E49:E68)</f>
        <v>4864</v>
      </c>
      <c r="F69" s="6">
        <f>E69/E71</f>
        <v>0.41679520137103687</v>
      </c>
      <c r="G69" s="16">
        <f>C69/E69-1</f>
        <v>0.415296052631579</v>
      </c>
      <c r="H69" s="16"/>
      <c r="I69" s="25">
        <f>SUM(I49:I68)</f>
        <v>6235</v>
      </c>
      <c r="J69" s="17">
        <f>C69/I69-1</f>
        <v>0.10408981555733754</v>
      </c>
      <c r="K69" s="18"/>
      <c r="N69" s="124" t="s">
        <v>53</v>
      </c>
      <c r="O69" s="125"/>
      <c r="P69" s="3">
        <f>SUM(P49:P68)</f>
        <v>72198</v>
      </c>
      <c r="Q69" s="6">
        <f>P69/P71</f>
        <v>0.4432615622640119</v>
      </c>
      <c r="R69" s="3">
        <f>SUM(R49:R68)</f>
        <v>64552</v>
      </c>
      <c r="S69" s="6">
        <f>R69/R71</f>
        <v>0.4378306519438943</v>
      </c>
      <c r="T69" s="16">
        <f>P69/R69-1</f>
        <v>0.11844714338827611</v>
      </c>
      <c r="U69" s="26"/>
    </row>
    <row r="70" spans="1:21" ht="15">
      <c r="A70" s="124" t="s">
        <v>12</v>
      </c>
      <c r="B70" s="125"/>
      <c r="C70" s="25">
        <f>C71-SUM(C49:C68)</f>
        <v>7278</v>
      </c>
      <c r="D70" s="6">
        <f>C70/C71</f>
        <v>0.5139104646236408</v>
      </c>
      <c r="E70" s="25">
        <f>E71-SUM(E49:E68)</f>
        <v>6806</v>
      </c>
      <c r="F70" s="6">
        <f>E70/E71</f>
        <v>0.5832047986289631</v>
      </c>
      <c r="G70" s="16">
        <f>C70/E70-1</f>
        <v>0.06935057302380243</v>
      </c>
      <c r="H70" s="16"/>
      <c r="I70" s="25">
        <f>I71-SUM(I49:I68)</f>
        <v>7025</v>
      </c>
      <c r="J70" s="17">
        <f>C70/I70-1</f>
        <v>0.03601423487544486</v>
      </c>
      <c r="K70" s="18"/>
      <c r="N70" s="124" t="s">
        <v>12</v>
      </c>
      <c r="O70" s="125"/>
      <c r="P70" s="3">
        <f>P71-SUM(P49:P68)</f>
        <v>90681</v>
      </c>
      <c r="Q70" s="6">
        <f>P70/P71</f>
        <v>0.5567384377359881</v>
      </c>
      <c r="R70" s="3">
        <f>R71-SUM(R49:R68)</f>
        <v>82884</v>
      </c>
      <c r="S70" s="6">
        <f>R70/R71</f>
        <v>0.5621693480561057</v>
      </c>
      <c r="T70" s="16">
        <f>P70/R70-1</f>
        <v>0.09407123208339363</v>
      </c>
      <c r="U70" s="27"/>
    </row>
    <row r="71" spans="1:21" ht="15">
      <c r="A71" s="120" t="s">
        <v>38</v>
      </c>
      <c r="B71" s="121"/>
      <c r="C71" s="23">
        <v>14162</v>
      </c>
      <c r="D71" s="99">
        <v>1</v>
      </c>
      <c r="E71" s="23">
        <v>11670</v>
      </c>
      <c r="F71" s="99">
        <v>1</v>
      </c>
      <c r="G71" s="19">
        <v>0.21353898886032563</v>
      </c>
      <c r="H71" s="19"/>
      <c r="I71" s="23">
        <v>13260</v>
      </c>
      <c r="J71" s="45">
        <v>0.06802413273001506</v>
      </c>
      <c r="K71" s="100"/>
      <c r="N71" s="120" t="s">
        <v>38</v>
      </c>
      <c r="O71" s="121"/>
      <c r="P71" s="23">
        <v>162879</v>
      </c>
      <c r="Q71" s="99">
        <v>1</v>
      </c>
      <c r="R71" s="23">
        <v>147436</v>
      </c>
      <c r="S71" s="99">
        <v>1</v>
      </c>
      <c r="T71" s="28">
        <v>0.10474375322173679</v>
      </c>
      <c r="U71" s="100"/>
    </row>
    <row r="72" spans="1:14" ht="15">
      <c r="A72" t="s">
        <v>97</v>
      </c>
      <c r="N72" t="s">
        <v>97</v>
      </c>
    </row>
    <row r="73" spans="1:14" ht="15">
      <c r="A73" s="9" t="s">
        <v>99</v>
      </c>
      <c r="N73" s="9" t="s">
        <v>99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41:U41"/>
    <mergeCell ref="N43:N45"/>
    <mergeCell ref="O43:O45"/>
    <mergeCell ref="P43:U43"/>
    <mergeCell ref="P44:U44"/>
    <mergeCell ref="P45:Q46"/>
    <mergeCell ref="R45:S46"/>
    <mergeCell ref="T45:T46"/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933" dxfId="146" operator="lessThan">
      <formula>0</formula>
    </cfRule>
  </conditionalFormatting>
  <conditionalFormatting sqref="K33">
    <cfRule type="cellIs" priority="935" dxfId="146" operator="lessThan">
      <formula>0</formula>
    </cfRule>
  </conditionalFormatting>
  <conditionalFormatting sqref="G32:H32 J32">
    <cfRule type="cellIs" priority="934" dxfId="146" operator="lessThan">
      <formula>0</formula>
    </cfRule>
  </conditionalFormatting>
  <conditionalFormatting sqref="G33:H33 J33">
    <cfRule type="cellIs" priority="936" dxfId="146" operator="lessThan">
      <formula>0</formula>
    </cfRule>
  </conditionalFormatting>
  <conditionalFormatting sqref="K69">
    <cfRule type="cellIs" priority="929" dxfId="146" operator="lessThan">
      <formula>0</formula>
    </cfRule>
  </conditionalFormatting>
  <conditionalFormatting sqref="K70">
    <cfRule type="cellIs" priority="931" dxfId="146" operator="lessThan">
      <formula>0</formula>
    </cfRule>
  </conditionalFormatting>
  <conditionalFormatting sqref="G69:H69 J69">
    <cfRule type="cellIs" priority="930" dxfId="146" operator="lessThan">
      <formula>0</formula>
    </cfRule>
  </conditionalFormatting>
  <conditionalFormatting sqref="G70:H70 J70">
    <cfRule type="cellIs" priority="932" dxfId="146" operator="lessThan">
      <formula>0</formula>
    </cfRule>
  </conditionalFormatting>
  <conditionalFormatting sqref="U33">
    <cfRule type="cellIs" priority="925" dxfId="146" operator="lessThan">
      <formula>0</formula>
    </cfRule>
  </conditionalFormatting>
  <conditionalFormatting sqref="T33">
    <cfRule type="cellIs" priority="924" dxfId="146" operator="lessThan">
      <formula>0</formula>
    </cfRule>
  </conditionalFormatting>
  <conditionalFormatting sqref="T32">
    <cfRule type="cellIs" priority="923" dxfId="146" operator="lessThan">
      <formula>0</formula>
    </cfRule>
  </conditionalFormatting>
  <conditionalFormatting sqref="U32">
    <cfRule type="cellIs" priority="926" dxfId="146" operator="lessThan">
      <formula>0</formula>
    </cfRule>
    <cfRule type="cellIs" priority="927" dxfId="147" operator="equal">
      <formula>0</formula>
    </cfRule>
    <cfRule type="cellIs" priority="928" dxfId="148" operator="greaterThan">
      <formula>0</formula>
    </cfRule>
  </conditionalFormatting>
  <conditionalFormatting sqref="T69">
    <cfRule type="cellIs" priority="917" dxfId="146" operator="lessThan">
      <formula>0</formula>
    </cfRule>
  </conditionalFormatting>
  <conditionalFormatting sqref="U70">
    <cfRule type="cellIs" priority="919" dxfId="146" operator="lessThan">
      <formula>0</formula>
    </cfRule>
  </conditionalFormatting>
  <conditionalFormatting sqref="U69">
    <cfRule type="cellIs" priority="920" dxfId="146" operator="lessThan">
      <formula>0</formula>
    </cfRule>
    <cfRule type="cellIs" priority="921" dxfId="147" operator="equal">
      <formula>0</formula>
    </cfRule>
    <cfRule type="cellIs" priority="922" dxfId="148" operator="greaterThan">
      <formula>0</formula>
    </cfRule>
  </conditionalFormatting>
  <conditionalFormatting sqref="T70">
    <cfRule type="cellIs" priority="918" dxfId="146" operator="lessThan">
      <formula>0</formula>
    </cfRule>
  </conditionalFormatting>
  <conditionalFormatting sqref="U71">
    <cfRule type="cellIs" priority="32" dxfId="146" operator="lessThan">
      <formula>0</formula>
    </cfRule>
  </conditionalFormatting>
  <conditionalFormatting sqref="G12:G31 J12:J31">
    <cfRule type="cellIs" priority="31" dxfId="146" operator="lessThan">
      <formula>0</formula>
    </cfRule>
  </conditionalFormatting>
  <conditionalFormatting sqref="K12:K31">
    <cfRule type="cellIs" priority="28" dxfId="146" operator="lessThan">
      <formula>0</formula>
    </cfRule>
    <cfRule type="cellIs" priority="29" dxfId="147" operator="equal">
      <formula>0</formula>
    </cfRule>
    <cfRule type="cellIs" priority="30" dxfId="148" operator="greaterThan">
      <formula>0</formula>
    </cfRule>
  </conditionalFormatting>
  <conditionalFormatting sqref="H12:H31">
    <cfRule type="cellIs" priority="25" dxfId="146" operator="lessThan">
      <formula>0</formula>
    </cfRule>
    <cfRule type="cellIs" priority="26" dxfId="147" operator="equal">
      <formula>0</formula>
    </cfRule>
    <cfRule type="cellIs" priority="27" dxfId="148" operator="greaterThan">
      <formula>0</formula>
    </cfRule>
  </conditionalFormatting>
  <conditionalFormatting sqref="G34 J34">
    <cfRule type="cellIs" priority="24" dxfId="146" operator="lessThan">
      <formula>0</formula>
    </cfRule>
  </conditionalFormatting>
  <conditionalFormatting sqref="K34">
    <cfRule type="cellIs" priority="23" dxfId="146" operator="lessThan">
      <formula>0</formula>
    </cfRule>
  </conditionalFormatting>
  <conditionalFormatting sqref="H34">
    <cfRule type="cellIs" priority="22" dxfId="146" operator="lessThan">
      <formula>0</formula>
    </cfRule>
  </conditionalFormatting>
  <conditionalFormatting sqref="T12:T31">
    <cfRule type="cellIs" priority="21" dxfId="146" operator="lessThan">
      <formula>0</formula>
    </cfRule>
  </conditionalFormatting>
  <conditionalFormatting sqref="U12:U31">
    <cfRule type="cellIs" priority="18" dxfId="146" operator="lessThan">
      <formula>0</formula>
    </cfRule>
    <cfRule type="cellIs" priority="19" dxfId="147" operator="equal">
      <formula>0</formula>
    </cfRule>
    <cfRule type="cellIs" priority="20" dxfId="148" operator="greaterThan">
      <formula>0</formula>
    </cfRule>
  </conditionalFormatting>
  <conditionalFormatting sqref="T34">
    <cfRule type="cellIs" priority="17" dxfId="146" operator="lessThan">
      <formula>0</formula>
    </cfRule>
  </conditionalFormatting>
  <conditionalFormatting sqref="U34">
    <cfRule type="cellIs" priority="16" dxfId="146" operator="lessThan">
      <formula>0</formula>
    </cfRule>
  </conditionalFormatting>
  <conditionalFormatting sqref="G49:G68 J49:J68">
    <cfRule type="cellIs" priority="15" dxfId="146" operator="lessThan">
      <formula>0</formula>
    </cfRule>
  </conditionalFormatting>
  <conditionalFormatting sqref="K49:K68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H49:H68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G71 J71">
    <cfRule type="cellIs" priority="8" dxfId="146" operator="lessThan">
      <formula>0</formula>
    </cfRule>
  </conditionalFormatting>
  <conditionalFormatting sqref="K71">
    <cfRule type="cellIs" priority="7" dxfId="146" operator="lessThan">
      <formula>0</formula>
    </cfRule>
  </conditionalFormatting>
  <conditionalFormatting sqref="H71">
    <cfRule type="cellIs" priority="6" dxfId="146" operator="lessThan">
      <formula>0</formula>
    </cfRule>
  </conditionalFormatting>
  <conditionalFormatting sqref="T49:T68">
    <cfRule type="cellIs" priority="5" dxfId="146" operator="lessThan">
      <formula>0</formula>
    </cfRule>
  </conditionalFormatting>
  <conditionalFormatting sqref="U49:U68">
    <cfRule type="cellIs" priority="2" dxfId="146" operator="lessThan">
      <formula>0</formula>
    </cfRule>
    <cfRule type="cellIs" priority="3" dxfId="147" operator="equal">
      <formula>0</formula>
    </cfRule>
    <cfRule type="cellIs" priority="4" dxfId="148" operator="greaterThan">
      <formula>0</formula>
    </cfRule>
  </conditionalFormatting>
  <conditionalFormatting sqref="T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PageLayoutView="0" workbookViewId="0" topLeftCell="A19">
      <selection activeCell="J24" sqref="J24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49"/>
      <c r="O1" s="50">
        <v>43833</v>
      </c>
    </row>
    <row r="2" spans="2:15" ht="14.25" customHeight="1">
      <c r="B2" s="160" t="s">
        <v>14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2:15" ht="14.25" customHeight="1">
      <c r="B3" s="161" t="s">
        <v>15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6" t="s">
        <v>0</v>
      </c>
      <c r="C5" s="154" t="s">
        <v>1</v>
      </c>
      <c r="D5" s="138" t="s">
        <v>116</v>
      </c>
      <c r="E5" s="139"/>
      <c r="F5" s="139"/>
      <c r="G5" s="139"/>
      <c r="H5" s="140"/>
      <c r="I5" s="139" t="s">
        <v>112</v>
      </c>
      <c r="J5" s="139"/>
      <c r="K5" s="138" t="s">
        <v>117</v>
      </c>
      <c r="L5" s="139"/>
      <c r="M5" s="139"/>
      <c r="N5" s="139"/>
      <c r="O5" s="140"/>
    </row>
    <row r="6" spans="2:15" ht="14.25" customHeight="1">
      <c r="B6" s="137"/>
      <c r="C6" s="155"/>
      <c r="D6" s="145" t="s">
        <v>118</v>
      </c>
      <c r="E6" s="146"/>
      <c r="F6" s="146"/>
      <c r="G6" s="146"/>
      <c r="H6" s="147"/>
      <c r="I6" s="146" t="s">
        <v>113</v>
      </c>
      <c r="J6" s="146"/>
      <c r="K6" s="145" t="s">
        <v>119</v>
      </c>
      <c r="L6" s="146"/>
      <c r="M6" s="146"/>
      <c r="N6" s="146"/>
      <c r="O6" s="147"/>
    </row>
    <row r="7" spans="2:15" ht="14.25" customHeight="1">
      <c r="B7" s="137"/>
      <c r="C7" s="137"/>
      <c r="D7" s="141">
        <v>2019</v>
      </c>
      <c r="E7" s="142"/>
      <c r="F7" s="151">
        <v>2018</v>
      </c>
      <c r="G7" s="151"/>
      <c r="H7" s="126" t="s">
        <v>5</v>
      </c>
      <c r="I7" s="148">
        <v>2019</v>
      </c>
      <c r="J7" s="141" t="s">
        <v>120</v>
      </c>
      <c r="K7" s="141">
        <v>2019</v>
      </c>
      <c r="L7" s="142"/>
      <c r="M7" s="151">
        <v>2018</v>
      </c>
      <c r="N7" s="142"/>
      <c r="O7" s="153" t="s">
        <v>5</v>
      </c>
    </row>
    <row r="8" spans="2:15" ht="14.25" customHeight="1">
      <c r="B8" s="130" t="s">
        <v>6</v>
      </c>
      <c r="C8" s="130" t="s">
        <v>7</v>
      </c>
      <c r="D8" s="143"/>
      <c r="E8" s="144"/>
      <c r="F8" s="152"/>
      <c r="G8" s="152"/>
      <c r="H8" s="127"/>
      <c r="I8" s="149"/>
      <c r="J8" s="150"/>
      <c r="K8" s="143"/>
      <c r="L8" s="144"/>
      <c r="M8" s="152"/>
      <c r="N8" s="144"/>
      <c r="O8" s="153"/>
    </row>
    <row r="9" spans="2:15" ht="14.25" customHeight="1">
      <c r="B9" s="130"/>
      <c r="C9" s="130"/>
      <c r="D9" s="110" t="s">
        <v>8</v>
      </c>
      <c r="E9" s="112" t="s">
        <v>2</v>
      </c>
      <c r="F9" s="111" t="s">
        <v>8</v>
      </c>
      <c r="G9" s="39" t="s">
        <v>2</v>
      </c>
      <c r="H9" s="128" t="s">
        <v>9</v>
      </c>
      <c r="I9" s="40" t="s">
        <v>8</v>
      </c>
      <c r="J9" s="164" t="s">
        <v>121</v>
      </c>
      <c r="K9" s="110" t="s">
        <v>8</v>
      </c>
      <c r="L9" s="38" t="s">
        <v>2</v>
      </c>
      <c r="M9" s="111" t="s">
        <v>8</v>
      </c>
      <c r="N9" s="38" t="s">
        <v>2</v>
      </c>
      <c r="O9" s="162" t="s">
        <v>9</v>
      </c>
    </row>
    <row r="10" spans="2:15" ht="14.25" customHeight="1">
      <c r="B10" s="131"/>
      <c r="C10" s="131"/>
      <c r="D10" s="114" t="s">
        <v>10</v>
      </c>
      <c r="E10" s="113" t="s">
        <v>11</v>
      </c>
      <c r="F10" s="37" t="s">
        <v>10</v>
      </c>
      <c r="G10" s="42" t="s">
        <v>11</v>
      </c>
      <c r="H10" s="129"/>
      <c r="I10" s="41" t="s">
        <v>10</v>
      </c>
      <c r="J10" s="165"/>
      <c r="K10" s="114" t="s">
        <v>10</v>
      </c>
      <c r="L10" s="113" t="s">
        <v>11</v>
      </c>
      <c r="M10" s="37" t="s">
        <v>10</v>
      </c>
      <c r="N10" s="113" t="s">
        <v>11</v>
      </c>
      <c r="O10" s="163"/>
    </row>
    <row r="11" spans="2:15" ht="14.25" customHeight="1">
      <c r="B11" s="51">
        <v>1</v>
      </c>
      <c r="C11" s="52" t="s">
        <v>28</v>
      </c>
      <c r="D11" s="53">
        <v>1794</v>
      </c>
      <c r="E11" s="54">
        <v>0.2367691698561436</v>
      </c>
      <c r="F11" s="53">
        <v>1073</v>
      </c>
      <c r="G11" s="55">
        <v>0.15313258170401028</v>
      </c>
      <c r="H11" s="56">
        <v>0.6719478098788443</v>
      </c>
      <c r="I11" s="57">
        <v>1128</v>
      </c>
      <c r="J11" s="58">
        <v>0.5904255319148937</v>
      </c>
      <c r="K11" s="53">
        <v>11915</v>
      </c>
      <c r="L11" s="54">
        <v>0.17052610487749026</v>
      </c>
      <c r="M11" s="53">
        <v>10699</v>
      </c>
      <c r="N11" s="55">
        <v>0.15546578706461878</v>
      </c>
      <c r="O11" s="56">
        <v>0.11365548182073093</v>
      </c>
    </row>
    <row r="12" spans="2:15" ht="14.25" customHeight="1">
      <c r="B12" s="59">
        <v>2</v>
      </c>
      <c r="C12" s="60" t="s">
        <v>26</v>
      </c>
      <c r="D12" s="61">
        <v>1041</v>
      </c>
      <c r="E12" s="62">
        <v>0.13738946812722713</v>
      </c>
      <c r="F12" s="61">
        <v>909</v>
      </c>
      <c r="G12" s="63">
        <v>0.12972741544170116</v>
      </c>
      <c r="H12" s="64">
        <v>0.1452145214521452</v>
      </c>
      <c r="I12" s="65">
        <v>860</v>
      </c>
      <c r="J12" s="66">
        <v>0.21046511627906983</v>
      </c>
      <c r="K12" s="61">
        <v>9879</v>
      </c>
      <c r="L12" s="62">
        <v>0.14138710785436226</v>
      </c>
      <c r="M12" s="61">
        <v>10819</v>
      </c>
      <c r="N12" s="63">
        <v>0.15720949156482947</v>
      </c>
      <c r="O12" s="64">
        <v>-0.08688418522968855</v>
      </c>
    </row>
    <row r="13" spans="2:15" ht="14.25" customHeight="1">
      <c r="B13" s="59">
        <v>3</v>
      </c>
      <c r="C13" s="60" t="s">
        <v>23</v>
      </c>
      <c r="D13" s="61">
        <v>827</v>
      </c>
      <c r="E13" s="62">
        <v>0.1091461000395935</v>
      </c>
      <c r="F13" s="61">
        <v>859</v>
      </c>
      <c r="G13" s="63">
        <v>0.12259169402026544</v>
      </c>
      <c r="H13" s="64">
        <v>-0.03725261932479629</v>
      </c>
      <c r="I13" s="65">
        <v>569</v>
      </c>
      <c r="J13" s="66">
        <v>0.4534270650263621</v>
      </c>
      <c r="K13" s="61">
        <v>8438</v>
      </c>
      <c r="L13" s="62">
        <v>0.12076368216166705</v>
      </c>
      <c r="M13" s="61">
        <v>8027</v>
      </c>
      <c r="N13" s="63">
        <v>0.11663930019326058</v>
      </c>
      <c r="O13" s="64">
        <v>0.05120219259997505</v>
      </c>
    </row>
    <row r="14" spans="2:15" ht="14.25" customHeight="1">
      <c r="B14" s="59">
        <v>4</v>
      </c>
      <c r="C14" s="60" t="s">
        <v>20</v>
      </c>
      <c r="D14" s="61">
        <v>846</v>
      </c>
      <c r="E14" s="62">
        <v>0.11165368879503762</v>
      </c>
      <c r="F14" s="61">
        <v>789</v>
      </c>
      <c r="G14" s="63">
        <v>0.11260168403025546</v>
      </c>
      <c r="H14" s="64">
        <v>0.07224334600760463</v>
      </c>
      <c r="I14" s="65">
        <v>432</v>
      </c>
      <c r="J14" s="66">
        <v>0.9583333333333333</v>
      </c>
      <c r="K14" s="61">
        <v>7270</v>
      </c>
      <c r="L14" s="62">
        <v>0.10404740096175864</v>
      </c>
      <c r="M14" s="61">
        <v>6661</v>
      </c>
      <c r="N14" s="63">
        <v>0.09679013063252881</v>
      </c>
      <c r="O14" s="64">
        <v>0.09142771355652313</v>
      </c>
    </row>
    <row r="15" spans="2:15" ht="14.25" customHeight="1">
      <c r="B15" s="67">
        <v>5</v>
      </c>
      <c r="C15" s="68" t="s">
        <v>34</v>
      </c>
      <c r="D15" s="69">
        <v>668</v>
      </c>
      <c r="E15" s="70">
        <v>0.08816154150719283</v>
      </c>
      <c r="F15" s="69">
        <v>653</v>
      </c>
      <c r="G15" s="71">
        <v>0.09319252176395033</v>
      </c>
      <c r="H15" s="72">
        <v>0.02297090352220521</v>
      </c>
      <c r="I15" s="73">
        <v>533</v>
      </c>
      <c r="J15" s="74">
        <v>0.2532833020637899</v>
      </c>
      <c r="K15" s="69">
        <v>6580</v>
      </c>
      <c r="L15" s="70">
        <v>0.0941722005953744</v>
      </c>
      <c r="M15" s="69">
        <v>5445</v>
      </c>
      <c r="N15" s="71">
        <v>0.0791205916970604</v>
      </c>
      <c r="O15" s="72">
        <v>0.2084481175390267</v>
      </c>
    </row>
    <row r="16" spans="2:15" ht="14.25" customHeight="1">
      <c r="B16" s="51">
        <v>6</v>
      </c>
      <c r="C16" s="52" t="s">
        <v>29</v>
      </c>
      <c r="D16" s="53">
        <v>457</v>
      </c>
      <c r="E16" s="54">
        <v>0.06031410848620826</v>
      </c>
      <c r="F16" s="53">
        <v>558</v>
      </c>
      <c r="G16" s="55">
        <v>0.0796346510632225</v>
      </c>
      <c r="H16" s="56">
        <v>-0.18100358422939067</v>
      </c>
      <c r="I16" s="57">
        <v>424</v>
      </c>
      <c r="J16" s="58">
        <v>0.07783018867924518</v>
      </c>
      <c r="K16" s="53">
        <v>5739</v>
      </c>
      <c r="L16" s="54">
        <v>0.08213590565605679</v>
      </c>
      <c r="M16" s="53">
        <v>6072</v>
      </c>
      <c r="N16" s="55">
        <v>0.0882314477106613</v>
      </c>
      <c r="O16" s="56">
        <v>-0.05484189723320154</v>
      </c>
    </row>
    <row r="17" spans="2:15" ht="14.25" customHeight="1">
      <c r="B17" s="59">
        <v>7</v>
      </c>
      <c r="C17" s="60" t="s">
        <v>62</v>
      </c>
      <c r="D17" s="61">
        <v>635</v>
      </c>
      <c r="E17" s="62">
        <v>0.08380625577405305</v>
      </c>
      <c r="F17" s="61">
        <v>665</v>
      </c>
      <c r="G17" s="63">
        <v>0.09490509490509491</v>
      </c>
      <c r="H17" s="64">
        <v>-0.045112781954887216</v>
      </c>
      <c r="I17" s="65">
        <v>399</v>
      </c>
      <c r="J17" s="66">
        <v>0.5914786967418546</v>
      </c>
      <c r="K17" s="61">
        <v>5237</v>
      </c>
      <c r="L17" s="62">
        <v>0.07495133959239753</v>
      </c>
      <c r="M17" s="61">
        <v>5720</v>
      </c>
      <c r="N17" s="63">
        <v>0.08311658117670992</v>
      </c>
      <c r="O17" s="64">
        <v>-0.08444055944055939</v>
      </c>
    </row>
    <row r="18" spans="2:15" ht="14.25" customHeight="1">
      <c r="B18" s="59">
        <v>8</v>
      </c>
      <c r="C18" s="60" t="s">
        <v>30</v>
      </c>
      <c r="D18" s="61">
        <v>369</v>
      </c>
      <c r="E18" s="62">
        <v>0.048700013197835554</v>
      </c>
      <c r="F18" s="61">
        <v>404</v>
      </c>
      <c r="G18" s="63">
        <v>0.057656629085200514</v>
      </c>
      <c r="H18" s="64">
        <v>-0.0866336633663366</v>
      </c>
      <c r="I18" s="65">
        <v>268</v>
      </c>
      <c r="J18" s="66">
        <v>0.3768656716417911</v>
      </c>
      <c r="K18" s="61">
        <v>3915</v>
      </c>
      <c r="L18" s="62">
        <v>0.05603102816578887</v>
      </c>
      <c r="M18" s="61">
        <v>4289</v>
      </c>
      <c r="N18" s="63">
        <v>0.06232290501169735</v>
      </c>
      <c r="O18" s="64">
        <v>-0.08719981347633476</v>
      </c>
    </row>
    <row r="19" spans="2:15" ht="14.25" customHeight="1">
      <c r="B19" s="59">
        <v>9</v>
      </c>
      <c r="C19" s="60" t="s">
        <v>22</v>
      </c>
      <c r="D19" s="61">
        <v>339</v>
      </c>
      <c r="E19" s="62">
        <v>0.04474066253134486</v>
      </c>
      <c r="F19" s="61">
        <v>337</v>
      </c>
      <c r="G19" s="63">
        <v>0.04809476238047666</v>
      </c>
      <c r="H19" s="64">
        <v>0.005934718100890191</v>
      </c>
      <c r="I19" s="65">
        <v>294</v>
      </c>
      <c r="J19" s="66">
        <v>0.15306122448979598</v>
      </c>
      <c r="K19" s="61">
        <v>3799</v>
      </c>
      <c r="L19" s="62">
        <v>0.0543708495534692</v>
      </c>
      <c r="M19" s="61">
        <v>3641</v>
      </c>
      <c r="N19" s="63">
        <v>0.05290690071055958</v>
      </c>
      <c r="O19" s="64">
        <v>0.043394671793463235</v>
      </c>
    </row>
    <row r="20" spans="2:15" ht="14.25" customHeight="1">
      <c r="B20" s="67">
        <v>10</v>
      </c>
      <c r="C20" s="68" t="s">
        <v>31</v>
      </c>
      <c r="D20" s="69">
        <v>115</v>
      </c>
      <c r="E20" s="70">
        <v>0.015177510888214334</v>
      </c>
      <c r="F20" s="69">
        <v>234</v>
      </c>
      <c r="G20" s="71">
        <v>0.03339517625231911</v>
      </c>
      <c r="H20" s="72">
        <v>-0.5085470085470085</v>
      </c>
      <c r="I20" s="73">
        <v>98</v>
      </c>
      <c r="J20" s="74">
        <v>0.17346938775510212</v>
      </c>
      <c r="K20" s="69">
        <v>2146</v>
      </c>
      <c r="L20" s="70">
        <v>0.0307133043279139</v>
      </c>
      <c r="M20" s="69">
        <v>2194</v>
      </c>
      <c r="N20" s="71">
        <v>0.03188073061218559</v>
      </c>
      <c r="O20" s="72">
        <v>-0.021877848678213296</v>
      </c>
    </row>
    <row r="21" spans="2:15" ht="14.25" customHeight="1">
      <c r="B21" s="51">
        <v>11</v>
      </c>
      <c r="C21" s="52" t="s">
        <v>21</v>
      </c>
      <c r="D21" s="53">
        <v>237</v>
      </c>
      <c r="E21" s="54">
        <v>0.031278870265276495</v>
      </c>
      <c r="F21" s="53">
        <v>221</v>
      </c>
      <c r="G21" s="55">
        <v>0.03153988868274583</v>
      </c>
      <c r="H21" s="56">
        <v>0.07239819004524883</v>
      </c>
      <c r="I21" s="57">
        <v>192</v>
      </c>
      <c r="J21" s="58">
        <v>0.234375</v>
      </c>
      <c r="K21" s="53">
        <v>1888</v>
      </c>
      <c r="L21" s="54">
        <v>0.02702083810396153</v>
      </c>
      <c r="M21" s="53">
        <v>1873</v>
      </c>
      <c r="N21" s="55">
        <v>0.02721632107412197</v>
      </c>
      <c r="O21" s="56">
        <v>0.008008542445274935</v>
      </c>
    </row>
    <row r="22" spans="2:15" ht="14.25" customHeight="1">
      <c r="B22" s="59">
        <v>12</v>
      </c>
      <c r="C22" s="60" t="s">
        <v>73</v>
      </c>
      <c r="D22" s="61">
        <v>84</v>
      </c>
      <c r="E22" s="62">
        <v>0.011086181866173947</v>
      </c>
      <c r="F22" s="61">
        <v>35</v>
      </c>
      <c r="G22" s="63">
        <v>0.004995004995004995</v>
      </c>
      <c r="H22" s="64">
        <v>1.4</v>
      </c>
      <c r="I22" s="65">
        <v>48</v>
      </c>
      <c r="J22" s="66">
        <v>0.75</v>
      </c>
      <c r="K22" s="61">
        <v>776</v>
      </c>
      <c r="L22" s="62">
        <v>0.011106022441035035</v>
      </c>
      <c r="M22" s="61">
        <v>434</v>
      </c>
      <c r="N22" s="63">
        <v>0.00630639794242869</v>
      </c>
      <c r="O22" s="64">
        <v>0.7880184331797235</v>
      </c>
    </row>
    <row r="23" spans="2:15" ht="14.25" customHeight="1">
      <c r="B23" s="59">
        <v>13</v>
      </c>
      <c r="C23" s="60" t="s">
        <v>101</v>
      </c>
      <c r="D23" s="61">
        <v>55</v>
      </c>
      <c r="E23" s="62">
        <v>0.007258809555232942</v>
      </c>
      <c r="F23" s="61">
        <v>100</v>
      </c>
      <c r="G23" s="63">
        <v>0.014271442842871414</v>
      </c>
      <c r="H23" s="64">
        <v>-0.44999999999999996</v>
      </c>
      <c r="I23" s="65">
        <v>43</v>
      </c>
      <c r="J23" s="66">
        <v>0.2790697674418605</v>
      </c>
      <c r="K23" s="61">
        <v>468</v>
      </c>
      <c r="L23" s="62">
        <v>0.006697961987634532</v>
      </c>
      <c r="M23" s="61">
        <v>594</v>
      </c>
      <c r="N23" s="63">
        <v>0.008631337276042953</v>
      </c>
      <c r="O23" s="64">
        <v>-0.21212121212121215</v>
      </c>
    </row>
    <row r="24" spans="2:15" ht="14.25" customHeight="1">
      <c r="B24" s="59">
        <v>14</v>
      </c>
      <c r="C24" s="60" t="s">
        <v>19</v>
      </c>
      <c r="D24" s="61">
        <v>15</v>
      </c>
      <c r="E24" s="62">
        <v>0.0019796753332453477</v>
      </c>
      <c r="F24" s="61">
        <v>12</v>
      </c>
      <c r="G24" s="63">
        <v>0.0017125731411445698</v>
      </c>
      <c r="H24" s="64">
        <v>0.25</v>
      </c>
      <c r="I24" s="65">
        <v>25</v>
      </c>
      <c r="J24" s="66">
        <v>-0.4</v>
      </c>
      <c r="K24" s="61">
        <v>429</v>
      </c>
      <c r="L24" s="62">
        <v>0.006139798488664987</v>
      </c>
      <c r="M24" s="61">
        <v>854</v>
      </c>
      <c r="N24" s="63">
        <v>0.012409363693166132</v>
      </c>
      <c r="O24" s="64">
        <v>-0.49765807962529274</v>
      </c>
    </row>
    <row r="25" spans="2:15" ht="15">
      <c r="B25" s="67">
        <v>15</v>
      </c>
      <c r="C25" s="68" t="s">
        <v>27</v>
      </c>
      <c r="D25" s="69">
        <v>37</v>
      </c>
      <c r="E25" s="70">
        <v>0.0048831991553385246</v>
      </c>
      <c r="F25" s="69">
        <v>59</v>
      </c>
      <c r="G25" s="71">
        <v>0.008420151277294135</v>
      </c>
      <c r="H25" s="72">
        <v>-0.3728813559322034</v>
      </c>
      <c r="I25" s="73">
        <v>35</v>
      </c>
      <c r="J25" s="74">
        <v>0.05714285714285716</v>
      </c>
      <c r="K25" s="69">
        <v>317</v>
      </c>
      <c r="L25" s="70">
        <v>0.0045368674147011675</v>
      </c>
      <c r="M25" s="69">
        <v>528</v>
      </c>
      <c r="N25" s="71">
        <v>0.00767229980092707</v>
      </c>
      <c r="O25" s="72">
        <v>-0.39962121212121215</v>
      </c>
    </row>
    <row r="26" spans="2:15" ht="15">
      <c r="B26" s="124" t="s">
        <v>59</v>
      </c>
      <c r="C26" s="125"/>
      <c r="D26" s="25">
        <f>SUM(D11:D25)</f>
        <v>7519</v>
      </c>
      <c r="E26" s="4">
        <f>D26/D28</f>
        <v>0.992345255378118</v>
      </c>
      <c r="F26" s="25">
        <f>SUM(F11:F25)</f>
        <v>6908</v>
      </c>
      <c r="G26" s="4">
        <f>F26/F28</f>
        <v>0.9858712715855573</v>
      </c>
      <c r="H26" s="7">
        <f>D26/F26-1</f>
        <v>0.08844817602779376</v>
      </c>
      <c r="I26" s="25">
        <f>SUM(I11:I25)</f>
        <v>5348</v>
      </c>
      <c r="J26" s="4">
        <f>D26/I26-1</f>
        <v>0.4059461480927449</v>
      </c>
      <c r="K26" s="25">
        <f>SUM(K11:K25)</f>
        <v>68796</v>
      </c>
      <c r="L26" s="4">
        <f>K26/K28</f>
        <v>0.9846004121822761</v>
      </c>
      <c r="M26" s="25">
        <f>SUM(M11:M25)</f>
        <v>67850</v>
      </c>
      <c r="N26" s="4">
        <f>M26/M28</f>
        <v>0.9859195861607987</v>
      </c>
      <c r="O26" s="7">
        <f>K26/M26-1</f>
        <v>0.013942520265291192</v>
      </c>
    </row>
    <row r="27" spans="2:15" ht="15">
      <c r="B27" s="124" t="s">
        <v>12</v>
      </c>
      <c r="C27" s="125"/>
      <c r="D27" s="3">
        <f>D28-SUM(D11:D25)</f>
        <v>58</v>
      </c>
      <c r="E27" s="4">
        <f>D27/D28</f>
        <v>0.007654744621882011</v>
      </c>
      <c r="F27" s="3">
        <f>F28-SUM(F11:F25)</f>
        <v>99</v>
      </c>
      <c r="G27" s="6">
        <f>F27/F28</f>
        <v>0.0141287284144427</v>
      </c>
      <c r="H27" s="7">
        <f>D27/F27-1</f>
        <v>-0.41414141414141414</v>
      </c>
      <c r="I27" s="3">
        <f>I28-SUM(I11:I25)</f>
        <v>52</v>
      </c>
      <c r="J27" s="8">
        <f>D27/I27-1</f>
        <v>0.11538461538461542</v>
      </c>
      <c r="K27" s="3">
        <f>K28-SUM(K11:K25)</f>
        <v>1076</v>
      </c>
      <c r="L27" s="4">
        <f>K27/K28</f>
        <v>0.015399587817723838</v>
      </c>
      <c r="M27" s="3">
        <f>M28-SUM(M11:M25)</f>
        <v>969</v>
      </c>
      <c r="N27" s="4">
        <f>M27/M28</f>
        <v>0.014080413839201384</v>
      </c>
      <c r="O27" s="7">
        <f>K27/M27-1</f>
        <v>0.1104231166150671</v>
      </c>
    </row>
    <row r="28" spans="2:15" ht="15">
      <c r="B28" s="120" t="s">
        <v>13</v>
      </c>
      <c r="C28" s="121"/>
      <c r="D28" s="46">
        <v>7577</v>
      </c>
      <c r="E28" s="75">
        <v>1</v>
      </c>
      <c r="F28" s="46">
        <v>7007</v>
      </c>
      <c r="G28" s="76">
        <v>1.0000000000000004</v>
      </c>
      <c r="H28" s="43">
        <v>0.08134722420436713</v>
      </c>
      <c r="I28" s="47">
        <v>5400</v>
      </c>
      <c r="J28" s="44">
        <v>0.40314814814814826</v>
      </c>
      <c r="K28" s="46">
        <v>69872</v>
      </c>
      <c r="L28" s="75">
        <v>1</v>
      </c>
      <c r="M28" s="46">
        <v>68819</v>
      </c>
      <c r="N28" s="76">
        <v>1.0000000000000002</v>
      </c>
      <c r="O28" s="43">
        <v>0.015301006989348886</v>
      </c>
    </row>
    <row r="29" spans="2:3" ht="15">
      <c r="B29" t="s">
        <v>97</v>
      </c>
      <c r="C29" s="20"/>
    </row>
    <row r="30" ht="15">
      <c r="B30" s="9" t="s">
        <v>99</v>
      </c>
    </row>
    <row r="31" ht="15">
      <c r="B31" s="21"/>
    </row>
    <row r="32" spans="2:22" ht="15">
      <c r="B32" s="132" t="s">
        <v>136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20"/>
      <c r="N32" s="20"/>
      <c r="O32" s="132" t="s">
        <v>95</v>
      </c>
      <c r="P32" s="132"/>
      <c r="Q32" s="132"/>
      <c r="R32" s="132"/>
      <c r="S32" s="132"/>
      <c r="T32" s="132"/>
      <c r="U32" s="132"/>
      <c r="V32" s="132"/>
    </row>
    <row r="33" spans="2:22" ht="15">
      <c r="B33" s="133" t="s">
        <v>137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20"/>
      <c r="N33" s="20"/>
      <c r="O33" s="133" t="s">
        <v>96</v>
      </c>
      <c r="P33" s="133"/>
      <c r="Q33" s="133"/>
      <c r="R33" s="133"/>
      <c r="S33" s="133"/>
      <c r="T33" s="133"/>
      <c r="U33" s="133"/>
      <c r="V33" s="133"/>
    </row>
    <row r="34" spans="2:22" ht="25.5" customHeight="1">
      <c r="B34" s="14"/>
      <c r="C34" s="14"/>
      <c r="D34" s="14"/>
      <c r="E34" s="14"/>
      <c r="F34" s="14"/>
      <c r="G34" s="14"/>
      <c r="H34" s="14"/>
      <c r="I34" s="14"/>
      <c r="J34" s="14"/>
      <c r="K34" s="77"/>
      <c r="L34" s="78" t="s">
        <v>4</v>
      </c>
      <c r="O34" s="14"/>
      <c r="P34" s="14"/>
      <c r="Q34" s="14"/>
      <c r="R34" s="14"/>
      <c r="S34" s="14"/>
      <c r="T34" s="14"/>
      <c r="U34" s="77"/>
      <c r="V34" s="78" t="s">
        <v>4</v>
      </c>
    </row>
    <row r="35" spans="2:22" ht="15">
      <c r="B35" s="136" t="s">
        <v>0</v>
      </c>
      <c r="C35" s="136" t="s">
        <v>52</v>
      </c>
      <c r="D35" s="138" t="s">
        <v>116</v>
      </c>
      <c r="E35" s="139"/>
      <c r="F35" s="139"/>
      <c r="G35" s="139"/>
      <c r="H35" s="139"/>
      <c r="I35" s="140"/>
      <c r="J35" s="138" t="s">
        <v>112</v>
      </c>
      <c r="K35" s="139"/>
      <c r="L35" s="140"/>
      <c r="O35" s="136" t="s">
        <v>0</v>
      </c>
      <c r="P35" s="136" t="s">
        <v>52</v>
      </c>
      <c r="Q35" s="138" t="s">
        <v>117</v>
      </c>
      <c r="R35" s="139"/>
      <c r="S35" s="139"/>
      <c r="T35" s="139"/>
      <c r="U35" s="139"/>
      <c r="V35" s="140"/>
    </row>
    <row r="36" spans="2:22" ht="15" customHeight="1">
      <c r="B36" s="137"/>
      <c r="C36" s="137"/>
      <c r="D36" s="145" t="s">
        <v>118</v>
      </c>
      <c r="E36" s="146"/>
      <c r="F36" s="146"/>
      <c r="G36" s="146"/>
      <c r="H36" s="146"/>
      <c r="I36" s="147"/>
      <c r="J36" s="145" t="s">
        <v>113</v>
      </c>
      <c r="K36" s="146"/>
      <c r="L36" s="147"/>
      <c r="O36" s="137"/>
      <c r="P36" s="137"/>
      <c r="Q36" s="145" t="s">
        <v>119</v>
      </c>
      <c r="R36" s="146"/>
      <c r="S36" s="146"/>
      <c r="T36" s="146"/>
      <c r="U36" s="146"/>
      <c r="V36" s="147"/>
    </row>
    <row r="37" spans="2:22" ht="15" customHeight="1">
      <c r="B37" s="137"/>
      <c r="C37" s="137"/>
      <c r="D37" s="141">
        <v>2019</v>
      </c>
      <c r="E37" s="142"/>
      <c r="F37" s="151">
        <v>2018</v>
      </c>
      <c r="G37" s="142"/>
      <c r="H37" s="126" t="s">
        <v>5</v>
      </c>
      <c r="I37" s="122" t="s">
        <v>60</v>
      </c>
      <c r="J37" s="156">
        <v>2019</v>
      </c>
      <c r="K37" s="123" t="s">
        <v>120</v>
      </c>
      <c r="L37" s="122" t="s">
        <v>124</v>
      </c>
      <c r="O37" s="137"/>
      <c r="P37" s="137"/>
      <c r="Q37" s="141">
        <v>2019</v>
      </c>
      <c r="R37" s="142"/>
      <c r="S37" s="141">
        <v>2018</v>
      </c>
      <c r="T37" s="142"/>
      <c r="U37" s="126" t="s">
        <v>5</v>
      </c>
      <c r="V37" s="134" t="s">
        <v>66</v>
      </c>
    </row>
    <row r="38" spans="2:22" ht="15">
      <c r="B38" s="130" t="s">
        <v>6</v>
      </c>
      <c r="C38" s="130" t="s">
        <v>52</v>
      </c>
      <c r="D38" s="143"/>
      <c r="E38" s="144"/>
      <c r="F38" s="152"/>
      <c r="G38" s="144"/>
      <c r="H38" s="127"/>
      <c r="I38" s="123"/>
      <c r="J38" s="156"/>
      <c r="K38" s="123"/>
      <c r="L38" s="123"/>
      <c r="O38" s="130" t="s">
        <v>6</v>
      </c>
      <c r="P38" s="130" t="s">
        <v>52</v>
      </c>
      <c r="Q38" s="143"/>
      <c r="R38" s="144"/>
      <c r="S38" s="143"/>
      <c r="T38" s="144"/>
      <c r="U38" s="127"/>
      <c r="V38" s="135"/>
    </row>
    <row r="39" spans="2:22" ht="15" customHeight="1">
      <c r="B39" s="130"/>
      <c r="C39" s="130"/>
      <c r="D39" s="110" t="s">
        <v>8</v>
      </c>
      <c r="E39" s="79" t="s">
        <v>2</v>
      </c>
      <c r="F39" s="110" t="s">
        <v>8</v>
      </c>
      <c r="G39" s="79" t="s">
        <v>2</v>
      </c>
      <c r="H39" s="128" t="s">
        <v>9</v>
      </c>
      <c r="I39" s="128" t="s">
        <v>61</v>
      </c>
      <c r="J39" s="80" t="s">
        <v>8</v>
      </c>
      <c r="K39" s="157" t="s">
        <v>121</v>
      </c>
      <c r="L39" s="157" t="s">
        <v>125</v>
      </c>
      <c r="O39" s="130"/>
      <c r="P39" s="130"/>
      <c r="Q39" s="110" t="s">
        <v>8</v>
      </c>
      <c r="R39" s="79" t="s">
        <v>2</v>
      </c>
      <c r="S39" s="110" t="s">
        <v>8</v>
      </c>
      <c r="T39" s="79" t="s">
        <v>2</v>
      </c>
      <c r="U39" s="128" t="s">
        <v>9</v>
      </c>
      <c r="V39" s="118" t="s">
        <v>67</v>
      </c>
    </row>
    <row r="40" spans="2:22" ht="14.25" customHeight="1">
      <c r="B40" s="131"/>
      <c r="C40" s="131"/>
      <c r="D40" s="114" t="s">
        <v>10</v>
      </c>
      <c r="E40" s="42" t="s">
        <v>11</v>
      </c>
      <c r="F40" s="114" t="s">
        <v>10</v>
      </c>
      <c r="G40" s="42" t="s">
        <v>11</v>
      </c>
      <c r="H40" s="159"/>
      <c r="I40" s="159"/>
      <c r="J40" s="114" t="s">
        <v>10</v>
      </c>
      <c r="K40" s="158"/>
      <c r="L40" s="158"/>
      <c r="O40" s="131"/>
      <c r="P40" s="131"/>
      <c r="Q40" s="114" t="s">
        <v>10</v>
      </c>
      <c r="R40" s="42" t="s">
        <v>11</v>
      </c>
      <c r="S40" s="114" t="s">
        <v>10</v>
      </c>
      <c r="T40" s="42" t="s">
        <v>11</v>
      </c>
      <c r="U40" s="129"/>
      <c r="V40" s="119"/>
    </row>
    <row r="41" spans="2:22" ht="15">
      <c r="B41" s="51">
        <v>1</v>
      </c>
      <c r="C41" s="81" t="s">
        <v>106</v>
      </c>
      <c r="D41" s="53">
        <v>985</v>
      </c>
      <c r="E41" s="58">
        <v>0.1299986802164445</v>
      </c>
      <c r="F41" s="53">
        <v>190</v>
      </c>
      <c r="G41" s="58">
        <v>0.027115741401455687</v>
      </c>
      <c r="H41" s="82">
        <v>4.184210526315789</v>
      </c>
      <c r="I41" s="83">
        <v>11</v>
      </c>
      <c r="J41" s="53">
        <v>429</v>
      </c>
      <c r="K41" s="84">
        <v>1.2960372960372961</v>
      </c>
      <c r="L41" s="85">
        <v>1</v>
      </c>
      <c r="O41" s="51">
        <v>1</v>
      </c>
      <c r="P41" s="81" t="s">
        <v>75</v>
      </c>
      <c r="Q41" s="53">
        <v>7809</v>
      </c>
      <c r="R41" s="58">
        <v>0.11176150675520953</v>
      </c>
      <c r="S41" s="53">
        <v>8945</v>
      </c>
      <c r="T41" s="58">
        <v>0.1299786396198724</v>
      </c>
      <c r="U41" s="56">
        <v>-0.1269983230855226</v>
      </c>
      <c r="V41" s="85">
        <v>0</v>
      </c>
    </row>
    <row r="42" spans="2:22" ht="15">
      <c r="B42" s="86">
        <v>2</v>
      </c>
      <c r="C42" s="87" t="s">
        <v>75</v>
      </c>
      <c r="D42" s="61">
        <v>811</v>
      </c>
      <c r="E42" s="66">
        <v>0.10703444635079847</v>
      </c>
      <c r="F42" s="61">
        <v>744</v>
      </c>
      <c r="G42" s="66">
        <v>0.10617953475096333</v>
      </c>
      <c r="H42" s="88">
        <v>0.09005376344086025</v>
      </c>
      <c r="I42" s="89">
        <v>-1</v>
      </c>
      <c r="J42" s="61">
        <v>653</v>
      </c>
      <c r="K42" s="90">
        <v>0.24196018376722828</v>
      </c>
      <c r="L42" s="91">
        <v>-1</v>
      </c>
      <c r="O42" s="86">
        <v>2</v>
      </c>
      <c r="P42" s="87" t="s">
        <v>76</v>
      </c>
      <c r="Q42" s="61">
        <v>5480</v>
      </c>
      <c r="R42" s="66">
        <v>0.07842912754751545</v>
      </c>
      <c r="S42" s="61">
        <v>6061</v>
      </c>
      <c r="T42" s="66">
        <v>0.08807160813147531</v>
      </c>
      <c r="U42" s="64">
        <v>-0.09585876918000324</v>
      </c>
      <c r="V42" s="91">
        <v>0</v>
      </c>
    </row>
    <row r="43" spans="2:22" ht="15">
      <c r="B43" s="86">
        <v>3</v>
      </c>
      <c r="C43" s="87" t="s">
        <v>77</v>
      </c>
      <c r="D43" s="61">
        <v>635</v>
      </c>
      <c r="E43" s="66">
        <v>0.08380625577405305</v>
      </c>
      <c r="F43" s="61">
        <v>665</v>
      </c>
      <c r="G43" s="66">
        <v>0.09490509490509491</v>
      </c>
      <c r="H43" s="88">
        <v>-0.045112781954887216</v>
      </c>
      <c r="I43" s="89">
        <v>-1</v>
      </c>
      <c r="J43" s="61">
        <v>399</v>
      </c>
      <c r="K43" s="90">
        <v>0.5914786967418546</v>
      </c>
      <c r="L43" s="91">
        <v>2</v>
      </c>
      <c r="O43" s="86">
        <v>3</v>
      </c>
      <c r="P43" s="87" t="s">
        <v>77</v>
      </c>
      <c r="Q43" s="61">
        <v>5235</v>
      </c>
      <c r="R43" s="66">
        <v>0.0749227158232196</v>
      </c>
      <c r="S43" s="61">
        <v>5716</v>
      </c>
      <c r="T43" s="66">
        <v>0.08305845769336956</v>
      </c>
      <c r="U43" s="64">
        <v>-0.084149755073478</v>
      </c>
      <c r="V43" s="91">
        <v>0</v>
      </c>
    </row>
    <row r="44" spans="2:22" ht="15">
      <c r="B44" s="86">
        <v>4</v>
      </c>
      <c r="C44" s="87" t="s">
        <v>80</v>
      </c>
      <c r="D44" s="61">
        <v>542</v>
      </c>
      <c r="E44" s="66">
        <v>0.0715322687079319</v>
      </c>
      <c r="F44" s="61">
        <v>270</v>
      </c>
      <c r="G44" s="66">
        <v>0.03853289567575282</v>
      </c>
      <c r="H44" s="88">
        <v>1.0074074074074075</v>
      </c>
      <c r="I44" s="89">
        <v>4</v>
      </c>
      <c r="J44" s="61">
        <v>202</v>
      </c>
      <c r="K44" s="90">
        <v>1.6831683168316833</v>
      </c>
      <c r="L44" s="91">
        <v>5</v>
      </c>
      <c r="O44" s="86">
        <v>4</v>
      </c>
      <c r="P44" s="87" t="s">
        <v>105</v>
      </c>
      <c r="Q44" s="61">
        <v>5191</v>
      </c>
      <c r="R44" s="66">
        <v>0.07429299290130524</v>
      </c>
      <c r="S44" s="61">
        <v>3992</v>
      </c>
      <c r="T44" s="66">
        <v>0.05800723637367587</v>
      </c>
      <c r="U44" s="64">
        <v>0.3003507014028055</v>
      </c>
      <c r="V44" s="91">
        <v>0</v>
      </c>
    </row>
    <row r="45" spans="2:22" ht="15">
      <c r="B45" s="86">
        <v>5</v>
      </c>
      <c r="C45" s="92" t="s">
        <v>105</v>
      </c>
      <c r="D45" s="69">
        <v>533</v>
      </c>
      <c r="E45" s="74">
        <v>0.07034446350798469</v>
      </c>
      <c r="F45" s="69">
        <v>489</v>
      </c>
      <c r="G45" s="74">
        <v>0.06978735550164121</v>
      </c>
      <c r="H45" s="93">
        <v>0.08997955010224956</v>
      </c>
      <c r="I45" s="94">
        <v>-1</v>
      </c>
      <c r="J45" s="69">
        <v>415</v>
      </c>
      <c r="K45" s="95">
        <v>0.28433734939759026</v>
      </c>
      <c r="L45" s="96">
        <v>-1</v>
      </c>
      <c r="O45" s="86">
        <v>5</v>
      </c>
      <c r="P45" s="92" t="s">
        <v>80</v>
      </c>
      <c r="Q45" s="69">
        <v>3448</v>
      </c>
      <c r="R45" s="74">
        <v>0.0493473780627433</v>
      </c>
      <c r="S45" s="69">
        <v>2850</v>
      </c>
      <c r="T45" s="74">
        <v>0.04141298188000407</v>
      </c>
      <c r="U45" s="72">
        <v>0.2098245614035088</v>
      </c>
      <c r="V45" s="96">
        <v>2</v>
      </c>
    </row>
    <row r="46" spans="2:22" ht="15">
      <c r="B46" s="97">
        <v>6</v>
      </c>
      <c r="C46" s="81" t="s">
        <v>76</v>
      </c>
      <c r="D46" s="53">
        <v>461</v>
      </c>
      <c r="E46" s="58">
        <v>0.06084202190840702</v>
      </c>
      <c r="F46" s="53">
        <v>527</v>
      </c>
      <c r="G46" s="58">
        <v>0.07521050378193235</v>
      </c>
      <c r="H46" s="82">
        <v>-0.1252371916508539</v>
      </c>
      <c r="I46" s="83">
        <v>-3</v>
      </c>
      <c r="J46" s="53">
        <v>421</v>
      </c>
      <c r="K46" s="84">
        <v>0.09501187648456066</v>
      </c>
      <c r="L46" s="85">
        <v>-3</v>
      </c>
      <c r="O46" s="97">
        <v>6</v>
      </c>
      <c r="P46" s="81" t="s">
        <v>79</v>
      </c>
      <c r="Q46" s="53">
        <v>3346</v>
      </c>
      <c r="R46" s="58">
        <v>0.04788756583466911</v>
      </c>
      <c r="S46" s="53">
        <v>3118</v>
      </c>
      <c r="T46" s="58">
        <v>0.04530725526380796</v>
      </c>
      <c r="U46" s="56">
        <v>0.0731237973059653</v>
      </c>
      <c r="V46" s="85">
        <v>0</v>
      </c>
    </row>
    <row r="47" spans="2:22" ht="15">
      <c r="B47" s="86">
        <v>7</v>
      </c>
      <c r="C47" s="87" t="s">
        <v>79</v>
      </c>
      <c r="D47" s="61">
        <v>331</v>
      </c>
      <c r="E47" s="66">
        <v>0.04368483568694734</v>
      </c>
      <c r="F47" s="61">
        <v>354</v>
      </c>
      <c r="G47" s="66">
        <v>0.050520907663764804</v>
      </c>
      <c r="H47" s="88">
        <v>-0.06497175141242939</v>
      </c>
      <c r="I47" s="89">
        <v>-2</v>
      </c>
      <c r="J47" s="61">
        <v>224</v>
      </c>
      <c r="K47" s="90">
        <v>0.4776785714285714</v>
      </c>
      <c r="L47" s="91">
        <v>1</v>
      </c>
      <c r="O47" s="86">
        <v>7</v>
      </c>
      <c r="P47" s="87" t="s">
        <v>106</v>
      </c>
      <c r="Q47" s="61">
        <v>3324</v>
      </c>
      <c r="R47" s="66">
        <v>0.04757270437371193</v>
      </c>
      <c r="S47" s="61">
        <v>1943</v>
      </c>
      <c r="T47" s="66">
        <v>0.02823348203257821</v>
      </c>
      <c r="U47" s="64">
        <v>0.7107565620174987</v>
      </c>
      <c r="V47" s="91">
        <v>6</v>
      </c>
    </row>
    <row r="48" spans="2:22" ht="15">
      <c r="B48" s="86">
        <v>8</v>
      </c>
      <c r="C48" s="87" t="s">
        <v>78</v>
      </c>
      <c r="D48" s="61">
        <v>271</v>
      </c>
      <c r="E48" s="66">
        <v>0.03576613435396595</v>
      </c>
      <c r="F48" s="61">
        <v>311</v>
      </c>
      <c r="G48" s="66">
        <v>0.0443841872413301</v>
      </c>
      <c r="H48" s="88">
        <v>-0.1286173633440515</v>
      </c>
      <c r="I48" s="89">
        <v>-1</v>
      </c>
      <c r="J48" s="61">
        <v>261</v>
      </c>
      <c r="K48" s="90">
        <v>0.03831417624521083</v>
      </c>
      <c r="L48" s="91">
        <v>-2</v>
      </c>
      <c r="O48" s="86">
        <v>8</v>
      </c>
      <c r="P48" s="87" t="s">
        <v>78</v>
      </c>
      <c r="Q48" s="61">
        <v>3280</v>
      </c>
      <c r="R48" s="66">
        <v>0.04694298145179757</v>
      </c>
      <c r="S48" s="61">
        <v>3478</v>
      </c>
      <c r="T48" s="66">
        <v>0.05053836876444005</v>
      </c>
      <c r="U48" s="64">
        <v>-0.05692926969522716</v>
      </c>
      <c r="V48" s="91">
        <v>-3</v>
      </c>
    </row>
    <row r="49" spans="2:22" ht="15">
      <c r="B49" s="86">
        <v>9</v>
      </c>
      <c r="C49" s="87" t="s">
        <v>81</v>
      </c>
      <c r="D49" s="61">
        <v>270</v>
      </c>
      <c r="E49" s="66">
        <v>0.03563415599841626</v>
      </c>
      <c r="F49" s="61">
        <v>312</v>
      </c>
      <c r="G49" s="66">
        <v>0.04452690166975881</v>
      </c>
      <c r="H49" s="88">
        <v>-0.13461538461538458</v>
      </c>
      <c r="I49" s="89">
        <v>-3</v>
      </c>
      <c r="J49" s="61">
        <v>235</v>
      </c>
      <c r="K49" s="90">
        <v>0.14893617021276606</v>
      </c>
      <c r="L49" s="91">
        <v>-2</v>
      </c>
      <c r="O49" s="86">
        <v>9</v>
      </c>
      <c r="P49" s="87" t="s">
        <v>81</v>
      </c>
      <c r="Q49" s="61">
        <v>2631</v>
      </c>
      <c r="R49" s="66">
        <v>0.0376545683535608</v>
      </c>
      <c r="S49" s="61">
        <v>2361</v>
      </c>
      <c r="T49" s="66">
        <v>0.034307386041645474</v>
      </c>
      <c r="U49" s="64">
        <v>0.11435832274459967</v>
      </c>
      <c r="V49" s="91">
        <v>0</v>
      </c>
    </row>
    <row r="50" spans="2:22" ht="15">
      <c r="B50" s="98">
        <v>10</v>
      </c>
      <c r="C50" s="92" t="s">
        <v>138</v>
      </c>
      <c r="D50" s="69">
        <v>216</v>
      </c>
      <c r="E50" s="74">
        <v>0.028507324798733007</v>
      </c>
      <c r="F50" s="69">
        <v>192</v>
      </c>
      <c r="G50" s="74">
        <v>0.027401170258313116</v>
      </c>
      <c r="H50" s="93">
        <v>0.125</v>
      </c>
      <c r="I50" s="94">
        <v>1</v>
      </c>
      <c r="J50" s="69">
        <v>152</v>
      </c>
      <c r="K50" s="95">
        <v>0.42105263157894735</v>
      </c>
      <c r="L50" s="96">
        <v>1</v>
      </c>
      <c r="O50" s="98">
        <v>10</v>
      </c>
      <c r="P50" s="92" t="s">
        <v>100</v>
      </c>
      <c r="Q50" s="69">
        <v>2143</v>
      </c>
      <c r="R50" s="74">
        <v>0.030670368674147012</v>
      </c>
      <c r="S50" s="69">
        <v>2191</v>
      </c>
      <c r="T50" s="74">
        <v>0.03183713799968032</v>
      </c>
      <c r="U50" s="72">
        <v>-0.021907804655408536</v>
      </c>
      <c r="V50" s="96">
        <v>0</v>
      </c>
    </row>
    <row r="51" spans="2:22" ht="15">
      <c r="B51" s="124" t="s">
        <v>82</v>
      </c>
      <c r="C51" s="125"/>
      <c r="D51" s="25">
        <f>SUM(D41:D50)</f>
        <v>5055</v>
      </c>
      <c r="E51" s="6">
        <f>D51/D53</f>
        <v>0.6671505873036822</v>
      </c>
      <c r="F51" s="25">
        <f>SUM(F41:F50)</f>
        <v>4054</v>
      </c>
      <c r="G51" s="6">
        <f>F51/F53</f>
        <v>0.5785642928500071</v>
      </c>
      <c r="H51" s="16">
        <f>D51/F51-1</f>
        <v>0.24691662555500749</v>
      </c>
      <c r="I51" s="24"/>
      <c r="J51" s="25">
        <f>SUM(J41:J50)</f>
        <v>3391</v>
      </c>
      <c r="K51" s="17">
        <f>E51/J51-1</f>
        <v>-0.9998032584525792</v>
      </c>
      <c r="L51" s="18"/>
      <c r="O51" s="124" t="s">
        <v>82</v>
      </c>
      <c r="P51" s="125"/>
      <c r="Q51" s="25">
        <f>SUM(Q41:Q50)</f>
        <v>41887</v>
      </c>
      <c r="R51" s="6">
        <f>Q51/Q53</f>
        <v>0.5994819097778795</v>
      </c>
      <c r="S51" s="25">
        <f>SUM(S41:S50)</f>
        <v>40655</v>
      </c>
      <c r="T51" s="6">
        <f>S51/S53</f>
        <v>0.5907525538005493</v>
      </c>
      <c r="U51" s="16">
        <f>Q51/S51-1</f>
        <v>0.030303775673348854</v>
      </c>
      <c r="V51" s="26"/>
    </row>
    <row r="52" spans="2:22" ht="15">
      <c r="B52" s="124" t="s">
        <v>12</v>
      </c>
      <c r="C52" s="125"/>
      <c r="D52" s="25">
        <f>D53-D51</f>
        <v>2522</v>
      </c>
      <c r="E52" s="6">
        <f>D52/D53</f>
        <v>0.3328494126963178</v>
      </c>
      <c r="F52" s="25">
        <f>F53-F51</f>
        <v>2953</v>
      </c>
      <c r="G52" s="6">
        <f>F52/F53</f>
        <v>0.42143570714999284</v>
      </c>
      <c r="H52" s="16">
        <f>D52/F52-1</f>
        <v>-0.14595326786318996</v>
      </c>
      <c r="I52" s="3"/>
      <c r="J52" s="25">
        <f>J53-SUM(J41:J50)</f>
        <v>2009</v>
      </c>
      <c r="K52" s="17">
        <f>E52/J52-1</f>
        <v>-0.9998343208498276</v>
      </c>
      <c r="L52" s="18"/>
      <c r="O52" s="124" t="s">
        <v>12</v>
      </c>
      <c r="P52" s="125"/>
      <c r="Q52" s="25">
        <f>Q53-Q51</f>
        <v>27985</v>
      </c>
      <c r="R52" s="6">
        <f>Q52/Q53</f>
        <v>0.4005180902221204</v>
      </c>
      <c r="S52" s="25">
        <f>S53-S51</f>
        <v>28164</v>
      </c>
      <c r="T52" s="6">
        <f>S52/S53</f>
        <v>0.40924744619945075</v>
      </c>
      <c r="U52" s="16">
        <f>Q52/S52-1</f>
        <v>-0.0063556313023718225</v>
      </c>
      <c r="V52" s="27"/>
    </row>
    <row r="53" spans="2:22" ht="15">
      <c r="B53" s="120" t="s">
        <v>38</v>
      </c>
      <c r="C53" s="121"/>
      <c r="D53" s="23">
        <v>7577</v>
      </c>
      <c r="E53" s="99">
        <v>1</v>
      </c>
      <c r="F53" s="23">
        <v>7007</v>
      </c>
      <c r="G53" s="99">
        <v>1</v>
      </c>
      <c r="H53" s="19">
        <v>0.08134722420436713</v>
      </c>
      <c r="I53" s="19"/>
      <c r="J53" s="23">
        <v>5400</v>
      </c>
      <c r="K53" s="45">
        <v>0.40314814814814826</v>
      </c>
      <c r="L53" s="100"/>
      <c r="O53" s="120" t="s">
        <v>38</v>
      </c>
      <c r="P53" s="121"/>
      <c r="Q53" s="23">
        <v>69872</v>
      </c>
      <c r="R53" s="99">
        <v>1</v>
      </c>
      <c r="S53" s="23">
        <v>68819</v>
      </c>
      <c r="T53" s="99">
        <v>1</v>
      </c>
      <c r="U53" s="28">
        <v>0.015301006989348886</v>
      </c>
      <c r="V53" s="100"/>
    </row>
  </sheetData>
  <sheetProtection/>
  <mergeCells count="67">
    <mergeCell ref="B52:C52"/>
    <mergeCell ref="O52:P52"/>
    <mergeCell ref="B53:C53"/>
    <mergeCell ref="O53:P53"/>
    <mergeCell ref="I39:I40"/>
    <mergeCell ref="K39:K40"/>
    <mergeCell ref="L39:L40"/>
    <mergeCell ref="C38:C40"/>
    <mergeCell ref="O38:O40"/>
    <mergeCell ref="P38:P40"/>
    <mergeCell ref="U39:U40"/>
    <mergeCell ref="V39:V40"/>
    <mergeCell ref="B51:C51"/>
    <mergeCell ref="O51:P51"/>
    <mergeCell ref="L37:L38"/>
    <mergeCell ref="Q37:R38"/>
    <mergeCell ref="S37:T38"/>
    <mergeCell ref="U37:U38"/>
    <mergeCell ref="V37:V38"/>
    <mergeCell ref="B38:B40"/>
    <mergeCell ref="H39:H40"/>
    <mergeCell ref="Q35:V35"/>
    <mergeCell ref="D36:I36"/>
    <mergeCell ref="J36:L36"/>
    <mergeCell ref="Q36:V36"/>
    <mergeCell ref="D37:E38"/>
    <mergeCell ref="F37:G38"/>
    <mergeCell ref="H37:H38"/>
    <mergeCell ref="I37:I38"/>
    <mergeCell ref="J37:J38"/>
    <mergeCell ref="K37:K38"/>
    <mergeCell ref="B32:L32"/>
    <mergeCell ref="O32:V32"/>
    <mergeCell ref="B33:L33"/>
    <mergeCell ref="O33:V33"/>
    <mergeCell ref="B35:B37"/>
    <mergeCell ref="C35:C37"/>
    <mergeCell ref="D35:I35"/>
    <mergeCell ref="J35:L35"/>
    <mergeCell ref="O35:O37"/>
    <mergeCell ref="P35:P37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J7:J8"/>
    <mergeCell ref="I7:I8"/>
    <mergeCell ref="C8:C10"/>
    <mergeCell ref="H9:H10"/>
    <mergeCell ref="J9:J10"/>
    <mergeCell ref="D7:E8"/>
    <mergeCell ref="F7:G8"/>
  </mergeCells>
  <conditionalFormatting sqref="H27 J27 O27">
    <cfRule type="cellIs" priority="646" dxfId="146" operator="lessThan">
      <formula>0</formula>
    </cfRule>
  </conditionalFormatting>
  <conditionalFormatting sqref="H26 O26">
    <cfRule type="cellIs" priority="446" dxfId="146" operator="lessThan">
      <formula>0</formula>
    </cfRule>
  </conditionalFormatting>
  <conditionalFormatting sqref="U51">
    <cfRule type="cellIs" priority="351" dxfId="146" operator="lessThan">
      <formula>0</formula>
    </cfRule>
  </conditionalFormatting>
  <conditionalFormatting sqref="K52">
    <cfRule type="cellIs" priority="363" dxfId="146" operator="lessThan">
      <formula>0</formula>
    </cfRule>
  </conditionalFormatting>
  <conditionalFormatting sqref="H52 J52">
    <cfRule type="cellIs" priority="364" dxfId="146" operator="lessThan">
      <formula>0</formula>
    </cfRule>
  </conditionalFormatting>
  <conditionalFormatting sqref="K51">
    <cfRule type="cellIs" priority="361" dxfId="146" operator="lessThan">
      <formula>0</formula>
    </cfRule>
  </conditionalFormatting>
  <conditionalFormatting sqref="H51">
    <cfRule type="cellIs" priority="362" dxfId="146" operator="lessThan">
      <formula>0</formula>
    </cfRule>
  </conditionalFormatting>
  <conditionalFormatting sqref="L52">
    <cfRule type="cellIs" priority="359" dxfId="146" operator="lessThan">
      <formula>0</formula>
    </cfRule>
  </conditionalFormatting>
  <conditionalFormatting sqref="K52">
    <cfRule type="cellIs" priority="360" dxfId="146" operator="lessThan">
      <formula>0</formula>
    </cfRule>
  </conditionalFormatting>
  <conditionalFormatting sqref="L51">
    <cfRule type="cellIs" priority="357" dxfId="146" operator="lessThan">
      <formula>0</formula>
    </cfRule>
  </conditionalFormatting>
  <conditionalFormatting sqref="K51">
    <cfRule type="cellIs" priority="358" dxfId="146" operator="lessThan">
      <formula>0</formula>
    </cfRule>
  </conditionalFormatting>
  <conditionalFormatting sqref="V51">
    <cfRule type="cellIs" priority="354" dxfId="146" operator="lessThan">
      <formula>0</formula>
    </cfRule>
    <cfRule type="cellIs" priority="355" dxfId="147" operator="equal">
      <formula>0</formula>
    </cfRule>
    <cfRule type="cellIs" priority="356" dxfId="148" operator="greaterThan">
      <formula>0</formula>
    </cfRule>
  </conditionalFormatting>
  <conditionalFormatting sqref="V52">
    <cfRule type="cellIs" priority="353" dxfId="146" operator="lessThan">
      <formula>0</formula>
    </cfRule>
  </conditionalFormatting>
  <conditionalFormatting sqref="U52">
    <cfRule type="cellIs" priority="352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25 J16:J25 O16:O25">
    <cfRule type="cellIs" priority="21" dxfId="146" operator="lessThan">
      <formula>0</formula>
    </cfRule>
  </conditionalFormatting>
  <conditionalFormatting sqref="D11:E25 G11:J25 L11:L25 N11:O25">
    <cfRule type="cellIs" priority="20" dxfId="149" operator="equal">
      <formula>0</formula>
    </cfRule>
  </conditionalFormatting>
  <conditionalFormatting sqref="F11:F25">
    <cfRule type="cellIs" priority="19" dxfId="149" operator="equal">
      <formula>0</formula>
    </cfRule>
  </conditionalFormatting>
  <conditionalFormatting sqref="K11:K25">
    <cfRule type="cellIs" priority="18" dxfId="149" operator="equal">
      <formula>0</formula>
    </cfRule>
  </conditionalFormatting>
  <conditionalFormatting sqref="M11:M25">
    <cfRule type="cellIs" priority="17" dxfId="149" operator="equal">
      <formula>0</formula>
    </cfRule>
  </conditionalFormatting>
  <conditionalFormatting sqref="O28 J28 H28">
    <cfRule type="cellIs" priority="16" dxfId="146" operator="lessThan">
      <formula>0</formula>
    </cfRule>
  </conditionalFormatting>
  <conditionalFormatting sqref="K41:K50 H41:H50">
    <cfRule type="cellIs" priority="15" dxfId="146" operator="lessThan">
      <formula>0</formula>
    </cfRule>
  </conditionalFormatting>
  <conditionalFormatting sqref="L41:L50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1:I50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53:I53 K53">
    <cfRule type="cellIs" priority="8" dxfId="146" operator="lessThan">
      <formula>0</formula>
    </cfRule>
  </conditionalFormatting>
  <conditionalFormatting sqref="L53">
    <cfRule type="cellIs" priority="7" dxfId="146" operator="lessThan">
      <formula>0</formula>
    </cfRule>
  </conditionalFormatting>
  <conditionalFormatting sqref="U41:U50">
    <cfRule type="cellIs" priority="6" dxfId="146" operator="lessThan">
      <formula>0</formula>
    </cfRule>
  </conditionalFormatting>
  <conditionalFormatting sqref="V41:V50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53">
    <cfRule type="cellIs" priority="2" dxfId="146" operator="lessThan">
      <formula>0</formula>
    </cfRule>
  </conditionalFormatting>
  <conditionalFormatting sqref="V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N11" sqref="N1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9"/>
      <c r="O1" s="50">
        <v>43833</v>
      </c>
    </row>
    <row r="2" spans="2:15" ht="14.25" customHeight="1">
      <c r="B2" s="160" t="s">
        <v>16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2:15" ht="14.25" customHeight="1">
      <c r="B3" s="161" t="s">
        <v>17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6" t="s">
        <v>0</v>
      </c>
      <c r="C5" s="154" t="s">
        <v>1</v>
      </c>
      <c r="D5" s="138" t="s">
        <v>116</v>
      </c>
      <c r="E5" s="139"/>
      <c r="F5" s="139"/>
      <c r="G5" s="139"/>
      <c r="H5" s="140"/>
      <c r="I5" s="139" t="s">
        <v>112</v>
      </c>
      <c r="J5" s="139"/>
      <c r="K5" s="138" t="s">
        <v>117</v>
      </c>
      <c r="L5" s="139"/>
      <c r="M5" s="139"/>
      <c r="N5" s="139"/>
      <c r="O5" s="140"/>
    </row>
    <row r="6" spans="2:15" ht="14.25" customHeight="1">
      <c r="B6" s="137"/>
      <c r="C6" s="155"/>
      <c r="D6" s="145" t="s">
        <v>118</v>
      </c>
      <c r="E6" s="146"/>
      <c r="F6" s="146"/>
      <c r="G6" s="146"/>
      <c r="H6" s="147"/>
      <c r="I6" s="146" t="s">
        <v>113</v>
      </c>
      <c r="J6" s="146"/>
      <c r="K6" s="145" t="s">
        <v>119</v>
      </c>
      <c r="L6" s="146"/>
      <c r="M6" s="146"/>
      <c r="N6" s="146"/>
      <c r="O6" s="147"/>
    </row>
    <row r="7" spans="2:15" ht="14.25" customHeight="1">
      <c r="B7" s="137"/>
      <c r="C7" s="137"/>
      <c r="D7" s="141">
        <v>2019</v>
      </c>
      <c r="E7" s="142"/>
      <c r="F7" s="151">
        <v>2018</v>
      </c>
      <c r="G7" s="151"/>
      <c r="H7" s="126" t="s">
        <v>5</v>
      </c>
      <c r="I7" s="148">
        <v>2019</v>
      </c>
      <c r="J7" s="141" t="s">
        <v>120</v>
      </c>
      <c r="K7" s="141">
        <v>2019</v>
      </c>
      <c r="L7" s="142"/>
      <c r="M7" s="151">
        <v>2018</v>
      </c>
      <c r="N7" s="142"/>
      <c r="O7" s="153" t="s">
        <v>5</v>
      </c>
    </row>
    <row r="8" spans="2:15" ht="14.25" customHeight="1">
      <c r="B8" s="130" t="s">
        <v>6</v>
      </c>
      <c r="C8" s="130" t="s">
        <v>7</v>
      </c>
      <c r="D8" s="143"/>
      <c r="E8" s="144"/>
      <c r="F8" s="152"/>
      <c r="G8" s="152"/>
      <c r="H8" s="127"/>
      <c r="I8" s="149"/>
      <c r="J8" s="150"/>
      <c r="K8" s="143"/>
      <c r="L8" s="144"/>
      <c r="M8" s="152"/>
      <c r="N8" s="144"/>
      <c r="O8" s="153"/>
    </row>
    <row r="9" spans="2:15" ht="14.25" customHeight="1">
      <c r="B9" s="130"/>
      <c r="C9" s="130"/>
      <c r="D9" s="110" t="s">
        <v>8</v>
      </c>
      <c r="E9" s="112" t="s">
        <v>2</v>
      </c>
      <c r="F9" s="111" t="s">
        <v>8</v>
      </c>
      <c r="G9" s="39" t="s">
        <v>2</v>
      </c>
      <c r="H9" s="128" t="s">
        <v>9</v>
      </c>
      <c r="I9" s="40" t="s">
        <v>8</v>
      </c>
      <c r="J9" s="164" t="s">
        <v>121</v>
      </c>
      <c r="K9" s="110" t="s">
        <v>8</v>
      </c>
      <c r="L9" s="38" t="s">
        <v>2</v>
      </c>
      <c r="M9" s="111" t="s">
        <v>8</v>
      </c>
      <c r="N9" s="38" t="s">
        <v>2</v>
      </c>
      <c r="O9" s="162" t="s">
        <v>9</v>
      </c>
    </row>
    <row r="10" spans="2:15" ht="14.25" customHeight="1">
      <c r="B10" s="131"/>
      <c r="C10" s="131"/>
      <c r="D10" s="114" t="s">
        <v>10</v>
      </c>
      <c r="E10" s="113" t="s">
        <v>11</v>
      </c>
      <c r="F10" s="37" t="s">
        <v>10</v>
      </c>
      <c r="G10" s="42" t="s">
        <v>11</v>
      </c>
      <c r="H10" s="129"/>
      <c r="I10" s="41" t="s">
        <v>10</v>
      </c>
      <c r="J10" s="165"/>
      <c r="K10" s="114" t="s">
        <v>10</v>
      </c>
      <c r="L10" s="113" t="s">
        <v>11</v>
      </c>
      <c r="M10" s="37" t="s">
        <v>10</v>
      </c>
      <c r="N10" s="113" t="s">
        <v>11</v>
      </c>
      <c r="O10" s="163"/>
    </row>
    <row r="11" spans="2:15" ht="14.25" customHeight="1">
      <c r="B11" s="51">
        <v>1</v>
      </c>
      <c r="C11" s="52" t="s">
        <v>19</v>
      </c>
      <c r="D11" s="53">
        <v>6350</v>
      </c>
      <c r="E11" s="54">
        <v>0.10569944736666889</v>
      </c>
      <c r="F11" s="53">
        <v>5713</v>
      </c>
      <c r="G11" s="55">
        <v>0.10903295990228448</v>
      </c>
      <c r="H11" s="56">
        <v>0.11150008751969187</v>
      </c>
      <c r="I11" s="57">
        <v>6053</v>
      </c>
      <c r="J11" s="58">
        <v>0.04906657855608798</v>
      </c>
      <c r="K11" s="53">
        <v>69075</v>
      </c>
      <c r="L11" s="54">
        <v>0.11043695141253777</v>
      </c>
      <c r="M11" s="53">
        <v>70389</v>
      </c>
      <c r="N11" s="55">
        <v>0.11717673145688089</v>
      </c>
      <c r="O11" s="56">
        <v>-0.01866768955376552</v>
      </c>
    </row>
    <row r="12" spans="2:15" ht="14.25" customHeight="1">
      <c r="B12" s="59">
        <v>2</v>
      </c>
      <c r="C12" s="60" t="s">
        <v>21</v>
      </c>
      <c r="D12" s="61">
        <v>6561</v>
      </c>
      <c r="E12" s="62">
        <v>0.10921166522404954</v>
      </c>
      <c r="F12" s="61">
        <v>5721</v>
      </c>
      <c r="G12" s="63">
        <v>0.1091856403992595</v>
      </c>
      <c r="H12" s="64">
        <v>0.14682747771368643</v>
      </c>
      <c r="I12" s="65">
        <v>5273</v>
      </c>
      <c r="J12" s="66">
        <v>0.24426322776408127</v>
      </c>
      <c r="K12" s="61">
        <v>64659</v>
      </c>
      <c r="L12" s="62">
        <v>0.10337666075111517</v>
      </c>
      <c r="M12" s="61">
        <v>57910</v>
      </c>
      <c r="N12" s="63">
        <v>0.0964029112314136</v>
      </c>
      <c r="O12" s="64">
        <v>0.11654291141426354</v>
      </c>
    </row>
    <row r="13" spans="2:15" ht="14.25" customHeight="1">
      <c r="B13" s="59">
        <v>3</v>
      </c>
      <c r="C13" s="60" t="s">
        <v>20</v>
      </c>
      <c r="D13" s="61">
        <v>5328</v>
      </c>
      <c r="E13" s="62">
        <v>0.08868766229442705</v>
      </c>
      <c r="F13" s="61">
        <v>5601</v>
      </c>
      <c r="G13" s="63">
        <v>0.10689543294463423</v>
      </c>
      <c r="H13" s="64">
        <v>-0.04874129619710765</v>
      </c>
      <c r="I13" s="65">
        <v>4839</v>
      </c>
      <c r="J13" s="66">
        <v>0.10105393676379415</v>
      </c>
      <c r="K13" s="61">
        <v>61115</v>
      </c>
      <c r="L13" s="62">
        <v>0.09771052168769086</v>
      </c>
      <c r="M13" s="61">
        <v>62707</v>
      </c>
      <c r="N13" s="63">
        <v>0.10438848825053104</v>
      </c>
      <c r="O13" s="64">
        <v>-0.02538791522477557</v>
      </c>
    </row>
    <row r="14" spans="2:15" ht="14.25" customHeight="1">
      <c r="B14" s="59">
        <v>4</v>
      </c>
      <c r="C14" s="60" t="s">
        <v>23</v>
      </c>
      <c r="D14" s="61">
        <v>3749</v>
      </c>
      <c r="E14" s="62">
        <v>0.06240428790199081</v>
      </c>
      <c r="F14" s="61">
        <v>3526</v>
      </c>
      <c r="G14" s="63">
        <v>0.06729392904173903</v>
      </c>
      <c r="H14" s="64">
        <v>0.06324446965399888</v>
      </c>
      <c r="I14" s="65">
        <v>3505</v>
      </c>
      <c r="J14" s="66">
        <v>0.06961483594864482</v>
      </c>
      <c r="K14" s="61">
        <v>38570</v>
      </c>
      <c r="L14" s="62">
        <v>0.06166562744815898</v>
      </c>
      <c r="M14" s="61">
        <v>39942</v>
      </c>
      <c r="N14" s="63">
        <v>0.06649153998282027</v>
      </c>
      <c r="O14" s="64">
        <v>-0.03434980722046965</v>
      </c>
    </row>
    <row r="15" spans="2:15" ht="14.25" customHeight="1">
      <c r="B15" s="67">
        <v>5</v>
      </c>
      <c r="C15" s="68" t="s">
        <v>22</v>
      </c>
      <c r="D15" s="69">
        <v>2208</v>
      </c>
      <c r="E15" s="70">
        <v>0.036753445635528334</v>
      </c>
      <c r="F15" s="69">
        <v>2832</v>
      </c>
      <c r="G15" s="71">
        <v>0.05404889592915625</v>
      </c>
      <c r="H15" s="72">
        <v>-0.22033898305084743</v>
      </c>
      <c r="I15" s="73">
        <v>2705</v>
      </c>
      <c r="J15" s="74">
        <v>-0.1837338262476894</v>
      </c>
      <c r="K15" s="69">
        <v>37604</v>
      </c>
      <c r="L15" s="70">
        <v>0.060121188865972786</v>
      </c>
      <c r="M15" s="69">
        <v>38253</v>
      </c>
      <c r="N15" s="71">
        <v>0.06367985776783396</v>
      </c>
      <c r="O15" s="72">
        <v>-0.01696598959558726</v>
      </c>
    </row>
    <row r="16" spans="2:15" ht="14.25" customHeight="1">
      <c r="B16" s="51">
        <v>6</v>
      </c>
      <c r="C16" s="52" t="s">
        <v>26</v>
      </c>
      <c r="D16" s="53">
        <v>3672</v>
      </c>
      <c r="E16" s="54">
        <v>0.06112257806778081</v>
      </c>
      <c r="F16" s="53">
        <v>2921</v>
      </c>
      <c r="G16" s="55">
        <v>0.05574746645800332</v>
      </c>
      <c r="H16" s="56">
        <v>0.25710373159876765</v>
      </c>
      <c r="I16" s="57">
        <v>3357</v>
      </c>
      <c r="J16" s="58">
        <v>0.09383378016085797</v>
      </c>
      <c r="K16" s="53">
        <v>37460</v>
      </c>
      <c r="L16" s="54">
        <v>0.059890961996578576</v>
      </c>
      <c r="M16" s="53">
        <v>36833</v>
      </c>
      <c r="N16" s="55">
        <v>0.06131598047637121</v>
      </c>
      <c r="O16" s="56">
        <v>0.01702277848668321</v>
      </c>
    </row>
    <row r="17" spans="2:15" ht="14.25" customHeight="1">
      <c r="B17" s="59">
        <v>7</v>
      </c>
      <c r="C17" s="60" t="s">
        <v>31</v>
      </c>
      <c r="D17" s="61">
        <v>2061</v>
      </c>
      <c r="E17" s="62">
        <v>0.0343065450429456</v>
      </c>
      <c r="F17" s="61">
        <v>2509</v>
      </c>
      <c r="G17" s="63">
        <v>0.04788442086378991</v>
      </c>
      <c r="H17" s="64">
        <v>-0.1785571941012356</v>
      </c>
      <c r="I17" s="65">
        <v>1916</v>
      </c>
      <c r="J17" s="66">
        <v>0.07567849686847605</v>
      </c>
      <c r="K17" s="61">
        <v>33023</v>
      </c>
      <c r="L17" s="62">
        <v>0.052797096583369306</v>
      </c>
      <c r="M17" s="61">
        <v>27360</v>
      </c>
      <c r="N17" s="63">
        <v>0.045546255418606046</v>
      </c>
      <c r="O17" s="64">
        <v>0.20698099415204685</v>
      </c>
    </row>
    <row r="18" spans="2:15" ht="14.25" customHeight="1">
      <c r="B18" s="59">
        <v>8</v>
      </c>
      <c r="C18" s="60" t="s">
        <v>24</v>
      </c>
      <c r="D18" s="61">
        <v>2688</v>
      </c>
      <c r="E18" s="62">
        <v>0.04474332512151275</v>
      </c>
      <c r="F18" s="61">
        <v>1738</v>
      </c>
      <c r="G18" s="63">
        <v>0.03316983796782259</v>
      </c>
      <c r="H18" s="64">
        <v>0.5466052934407364</v>
      </c>
      <c r="I18" s="65">
        <v>2253</v>
      </c>
      <c r="J18" s="66">
        <v>0.19307589880159792</v>
      </c>
      <c r="K18" s="61">
        <v>29418</v>
      </c>
      <c r="L18" s="62">
        <v>0.047033430859993286</v>
      </c>
      <c r="M18" s="61">
        <v>24732</v>
      </c>
      <c r="N18" s="63">
        <v>0.04117141772708204</v>
      </c>
      <c r="O18" s="64">
        <v>0.18947113051916542</v>
      </c>
    </row>
    <row r="19" spans="2:15" ht="14.25" customHeight="1">
      <c r="B19" s="59">
        <v>9</v>
      </c>
      <c r="C19" s="60" t="s">
        <v>34</v>
      </c>
      <c r="D19" s="61">
        <v>3788</v>
      </c>
      <c r="E19" s="62">
        <v>0.06305346561022705</v>
      </c>
      <c r="F19" s="61">
        <v>3306</v>
      </c>
      <c r="G19" s="63">
        <v>0.06309521537492604</v>
      </c>
      <c r="H19" s="64">
        <v>0.145795523290986</v>
      </c>
      <c r="I19" s="65">
        <v>2441</v>
      </c>
      <c r="J19" s="66">
        <v>0.5518230233510857</v>
      </c>
      <c r="K19" s="61">
        <v>28335</v>
      </c>
      <c r="L19" s="62">
        <v>0.04530193294642429</v>
      </c>
      <c r="M19" s="61">
        <v>26575</v>
      </c>
      <c r="N19" s="63">
        <v>0.04423946409902981</v>
      </c>
      <c r="O19" s="64">
        <v>0.06622765757290683</v>
      </c>
    </row>
    <row r="20" spans="2:15" ht="14.25" customHeight="1">
      <c r="B20" s="67">
        <v>10</v>
      </c>
      <c r="C20" s="68" t="s">
        <v>28</v>
      </c>
      <c r="D20" s="69">
        <v>3665</v>
      </c>
      <c r="E20" s="70">
        <v>0.061006058991943536</v>
      </c>
      <c r="F20" s="69">
        <v>1967</v>
      </c>
      <c r="G20" s="71">
        <v>0.037540317193732464</v>
      </c>
      <c r="H20" s="72">
        <v>0.8632435180477884</v>
      </c>
      <c r="I20" s="73">
        <v>2545</v>
      </c>
      <c r="J20" s="74">
        <v>0.44007858546168954</v>
      </c>
      <c r="K20" s="69">
        <v>26715</v>
      </c>
      <c r="L20" s="70">
        <v>0.04271188066573937</v>
      </c>
      <c r="M20" s="69">
        <v>23708</v>
      </c>
      <c r="N20" s="71">
        <v>0.03946676255352018</v>
      </c>
      <c r="O20" s="72">
        <v>0.12683482368820642</v>
      </c>
    </row>
    <row r="21" spans="2:15" ht="14.25" customHeight="1">
      <c r="B21" s="51">
        <v>11</v>
      </c>
      <c r="C21" s="52" t="s">
        <v>25</v>
      </c>
      <c r="D21" s="53">
        <v>2307</v>
      </c>
      <c r="E21" s="54">
        <v>0.03840135827951262</v>
      </c>
      <c r="F21" s="53">
        <v>2142</v>
      </c>
      <c r="G21" s="55">
        <v>0.040880203065060974</v>
      </c>
      <c r="H21" s="56">
        <v>0.07703081232492992</v>
      </c>
      <c r="I21" s="57">
        <v>2040</v>
      </c>
      <c r="J21" s="58">
        <v>0.13088235294117645</v>
      </c>
      <c r="K21" s="53">
        <v>24543</v>
      </c>
      <c r="L21" s="54">
        <v>0.03923929205237661</v>
      </c>
      <c r="M21" s="53">
        <v>23051</v>
      </c>
      <c r="N21" s="55">
        <v>0.03837305313063918</v>
      </c>
      <c r="O21" s="56">
        <v>0.06472604225413203</v>
      </c>
    </row>
    <row r="22" spans="2:15" ht="14.25" customHeight="1">
      <c r="B22" s="59">
        <v>12</v>
      </c>
      <c r="C22" s="60" t="s">
        <v>29</v>
      </c>
      <c r="D22" s="61">
        <v>1754</v>
      </c>
      <c r="E22" s="62">
        <v>0.029196351288368068</v>
      </c>
      <c r="F22" s="61">
        <v>1839</v>
      </c>
      <c r="G22" s="63">
        <v>0.03509742924213218</v>
      </c>
      <c r="H22" s="64">
        <v>-0.04622077215878195</v>
      </c>
      <c r="I22" s="65">
        <v>1633</v>
      </c>
      <c r="J22" s="66">
        <v>0.07409675443968156</v>
      </c>
      <c r="K22" s="61">
        <v>21204</v>
      </c>
      <c r="L22" s="62">
        <v>0.03390090651829824</v>
      </c>
      <c r="M22" s="61">
        <v>21744</v>
      </c>
      <c r="N22" s="63">
        <v>0.0361972872011027</v>
      </c>
      <c r="O22" s="64">
        <v>-0.024834437086092676</v>
      </c>
    </row>
    <row r="23" spans="2:15" ht="14.25" customHeight="1">
      <c r="B23" s="59">
        <v>13</v>
      </c>
      <c r="C23" s="60" t="s">
        <v>18</v>
      </c>
      <c r="D23" s="61">
        <v>2581</v>
      </c>
      <c r="E23" s="62">
        <v>0.04296224781942872</v>
      </c>
      <c r="F23" s="61">
        <v>1748</v>
      </c>
      <c r="G23" s="63">
        <v>0.03336068858904136</v>
      </c>
      <c r="H23" s="64">
        <v>0.47654462242562934</v>
      </c>
      <c r="I23" s="65">
        <v>1542</v>
      </c>
      <c r="J23" s="66">
        <v>0.6738002594033723</v>
      </c>
      <c r="K23" s="61">
        <v>20710</v>
      </c>
      <c r="L23" s="62">
        <v>0.03311110045245975</v>
      </c>
      <c r="M23" s="61">
        <v>15620</v>
      </c>
      <c r="N23" s="63">
        <v>0.026002650206090147</v>
      </c>
      <c r="O23" s="64">
        <v>0.32586427656850203</v>
      </c>
    </row>
    <row r="24" spans="2:15" ht="14.25" customHeight="1">
      <c r="B24" s="59">
        <v>14</v>
      </c>
      <c r="C24" s="60" t="s">
        <v>30</v>
      </c>
      <c r="D24" s="61">
        <v>1461</v>
      </c>
      <c r="E24" s="62">
        <v>0.02431919568546508</v>
      </c>
      <c r="F24" s="61">
        <v>1201</v>
      </c>
      <c r="G24" s="63">
        <v>0.022921159608374524</v>
      </c>
      <c r="H24" s="64">
        <v>0.21648626144879257</v>
      </c>
      <c r="I24" s="65">
        <v>1136</v>
      </c>
      <c r="J24" s="66">
        <v>0.28609154929577474</v>
      </c>
      <c r="K24" s="61">
        <v>15802</v>
      </c>
      <c r="L24" s="62">
        <v>0.025264201320606902</v>
      </c>
      <c r="M24" s="61">
        <v>15105</v>
      </c>
      <c r="N24" s="63">
        <v>0.02514532851235542</v>
      </c>
      <c r="O24" s="64">
        <v>0.046143661039390826</v>
      </c>
    </row>
    <row r="25" spans="2:15" ht="14.25" customHeight="1">
      <c r="B25" s="67">
        <v>15</v>
      </c>
      <c r="C25" s="68" t="s">
        <v>50</v>
      </c>
      <c r="D25" s="69">
        <v>2078</v>
      </c>
      <c r="E25" s="70">
        <v>0.03458951994140755</v>
      </c>
      <c r="F25" s="69">
        <v>1251</v>
      </c>
      <c r="G25" s="71">
        <v>0.023875412714468386</v>
      </c>
      <c r="H25" s="72">
        <v>0.6610711430855316</v>
      </c>
      <c r="I25" s="73">
        <v>2117</v>
      </c>
      <c r="J25" s="74">
        <v>-0.018422295701464364</v>
      </c>
      <c r="K25" s="69">
        <v>15670</v>
      </c>
      <c r="L25" s="70">
        <v>0.025053160023662206</v>
      </c>
      <c r="M25" s="69">
        <v>12574</v>
      </c>
      <c r="N25" s="71">
        <v>0.020931966945670774</v>
      </c>
      <c r="O25" s="72">
        <v>0.24622236360744387</v>
      </c>
    </row>
    <row r="26" spans="2:15" ht="14.25" customHeight="1">
      <c r="B26" s="51">
        <v>16</v>
      </c>
      <c r="C26" s="52" t="s">
        <v>35</v>
      </c>
      <c r="D26" s="53">
        <v>1615</v>
      </c>
      <c r="E26" s="54">
        <v>0.02688261535388508</v>
      </c>
      <c r="F26" s="53">
        <v>1370</v>
      </c>
      <c r="G26" s="55">
        <v>0.026146535106971774</v>
      </c>
      <c r="H26" s="56">
        <v>0.17883211678832112</v>
      </c>
      <c r="I26" s="57">
        <v>1182</v>
      </c>
      <c r="J26" s="58">
        <v>0.36632825719120143</v>
      </c>
      <c r="K26" s="53">
        <v>13777</v>
      </c>
      <c r="L26" s="54">
        <v>0.022026635969750748</v>
      </c>
      <c r="M26" s="53">
        <v>14681</v>
      </c>
      <c r="N26" s="55">
        <v>0.024439494729552463</v>
      </c>
      <c r="O26" s="56">
        <v>-0.06157618690824873</v>
      </c>
    </row>
    <row r="27" spans="2:15" ht="14.25" customHeight="1">
      <c r="B27" s="59">
        <v>17</v>
      </c>
      <c r="C27" s="60" t="s">
        <v>55</v>
      </c>
      <c r="D27" s="61">
        <v>1327</v>
      </c>
      <c r="E27" s="62">
        <v>0.022088687662294427</v>
      </c>
      <c r="F27" s="61">
        <v>598</v>
      </c>
      <c r="G27" s="63">
        <v>0.01141286714888257</v>
      </c>
      <c r="H27" s="64">
        <v>1.2190635451505019</v>
      </c>
      <c r="I27" s="65">
        <v>958</v>
      </c>
      <c r="J27" s="66">
        <v>0.3851774530271399</v>
      </c>
      <c r="K27" s="61">
        <v>12434</v>
      </c>
      <c r="L27" s="62">
        <v>0.019879450653108862</v>
      </c>
      <c r="M27" s="61">
        <v>12589</v>
      </c>
      <c r="N27" s="63">
        <v>0.02095693748043975</v>
      </c>
      <c r="O27" s="64">
        <v>-0.01231233616649452</v>
      </c>
    </row>
    <row r="28" spans="2:15" ht="14.25" customHeight="1">
      <c r="B28" s="59">
        <v>18</v>
      </c>
      <c r="C28" s="60" t="s">
        <v>27</v>
      </c>
      <c r="D28" s="61">
        <v>1116</v>
      </c>
      <c r="E28" s="62">
        <v>0.018576469804913776</v>
      </c>
      <c r="F28" s="61">
        <v>793</v>
      </c>
      <c r="G28" s="63">
        <v>0.015134454262648625</v>
      </c>
      <c r="H28" s="64">
        <v>0.40731399747793184</v>
      </c>
      <c r="I28" s="65">
        <v>827</v>
      </c>
      <c r="J28" s="66">
        <v>0.3494558645707375</v>
      </c>
      <c r="K28" s="61">
        <v>11740</v>
      </c>
      <c r="L28" s="62">
        <v>0.018769885046445074</v>
      </c>
      <c r="M28" s="61">
        <v>15287</v>
      </c>
      <c r="N28" s="63">
        <v>0.025448304334218956</v>
      </c>
      <c r="O28" s="64">
        <v>-0.23202721266435533</v>
      </c>
    </row>
    <row r="29" spans="2:15" ht="14.25" customHeight="1">
      <c r="B29" s="59">
        <v>19</v>
      </c>
      <c r="C29" s="60" t="s">
        <v>33</v>
      </c>
      <c r="D29" s="61">
        <v>733</v>
      </c>
      <c r="E29" s="62">
        <v>0.012201211798388708</v>
      </c>
      <c r="F29" s="61">
        <v>825</v>
      </c>
      <c r="G29" s="63">
        <v>0.015745176250548696</v>
      </c>
      <c r="H29" s="64">
        <v>-0.11151515151515157</v>
      </c>
      <c r="I29" s="65">
        <v>568</v>
      </c>
      <c r="J29" s="66">
        <v>0.29049295774647876</v>
      </c>
      <c r="K29" s="61">
        <v>11140</v>
      </c>
      <c r="L29" s="62">
        <v>0.017810606423969175</v>
      </c>
      <c r="M29" s="61">
        <v>9510</v>
      </c>
      <c r="N29" s="63">
        <v>0.015831319043528636</v>
      </c>
      <c r="O29" s="64">
        <v>0.17139852786540488</v>
      </c>
    </row>
    <row r="30" spans="2:15" ht="14.25" customHeight="1">
      <c r="B30" s="67">
        <v>20</v>
      </c>
      <c r="C30" s="68" t="s">
        <v>36</v>
      </c>
      <c r="D30" s="69">
        <v>761</v>
      </c>
      <c r="E30" s="70">
        <v>0.0126672881017378</v>
      </c>
      <c r="F30" s="69">
        <v>483</v>
      </c>
      <c r="G30" s="71">
        <v>0.009218085004866691</v>
      </c>
      <c r="H30" s="72">
        <v>0.5755693581780539</v>
      </c>
      <c r="I30" s="73">
        <v>844</v>
      </c>
      <c r="J30" s="74">
        <v>-0.09834123222748814</v>
      </c>
      <c r="K30" s="69">
        <v>10975</v>
      </c>
      <c r="L30" s="70">
        <v>0.017546804802788304</v>
      </c>
      <c r="M30" s="69">
        <v>10447</v>
      </c>
      <c r="N30" s="71">
        <v>0.017391145115430457</v>
      </c>
      <c r="O30" s="72">
        <v>0.05054082511725855</v>
      </c>
    </row>
    <row r="31" spans="2:15" ht="14.25" customHeight="1">
      <c r="B31" s="124" t="s">
        <v>53</v>
      </c>
      <c r="C31" s="125"/>
      <c r="D31" s="25">
        <f>SUM(D11:D30)</f>
        <v>55803</v>
      </c>
      <c r="E31" s="4">
        <f>D31/D33</f>
        <v>0.9288734269924762</v>
      </c>
      <c r="F31" s="25">
        <f>SUM(F11:F30)</f>
        <v>48084</v>
      </c>
      <c r="G31" s="4">
        <f>F31/F33</f>
        <v>0.9176861270683436</v>
      </c>
      <c r="H31" s="7">
        <f>D31/F31-1</f>
        <v>0.16053156975293237</v>
      </c>
      <c r="I31" s="25">
        <f>SUM(I11:I30)</f>
        <v>47734</v>
      </c>
      <c r="J31" s="4">
        <f>D31/I31-1</f>
        <v>0.16904093518246954</v>
      </c>
      <c r="K31" s="25">
        <f>SUM(K11:K30)</f>
        <v>583969</v>
      </c>
      <c r="L31" s="4">
        <f>K31/K33</f>
        <v>0.9336482964810463</v>
      </c>
      <c r="M31" s="25">
        <f>SUM(M11:M30)</f>
        <v>559017</v>
      </c>
      <c r="N31" s="4">
        <f>M31/M33</f>
        <v>0.9305968956631175</v>
      </c>
      <c r="O31" s="7">
        <f>K31/M31-1</f>
        <v>0.04463549409051959</v>
      </c>
    </row>
    <row r="32" spans="2:15" ht="14.25" customHeight="1">
      <c r="B32" s="124" t="s">
        <v>12</v>
      </c>
      <c r="C32" s="125"/>
      <c r="D32" s="3">
        <f>D33-SUM(D11:D30)</f>
        <v>4273</v>
      </c>
      <c r="E32" s="4">
        <f>D32/D33</f>
        <v>0.0711265730075238</v>
      </c>
      <c r="F32" s="5">
        <f>F33-SUM(F11:F30)</f>
        <v>4313</v>
      </c>
      <c r="G32" s="6">
        <f>F32/F33</f>
        <v>0.08231387293165639</v>
      </c>
      <c r="H32" s="7">
        <f>D32/F32-1</f>
        <v>-0.00927428703918387</v>
      </c>
      <c r="I32" s="5">
        <f>I33-SUM(I11:I30)</f>
        <v>3041</v>
      </c>
      <c r="J32" s="8">
        <f>D32/I32-1</f>
        <v>0.4051298914830648</v>
      </c>
      <c r="K32" s="3">
        <f>K33-SUM(K11:K30)</f>
        <v>41501</v>
      </c>
      <c r="L32" s="4">
        <f>K32/K33</f>
        <v>0.06635170351895375</v>
      </c>
      <c r="M32" s="3">
        <f>M33-SUM(M11:M30)</f>
        <v>41691</v>
      </c>
      <c r="N32" s="4">
        <f>M32/M33</f>
        <v>0.06940310433688247</v>
      </c>
      <c r="O32" s="7">
        <f>K32/M32-1</f>
        <v>-0.004557338514307618</v>
      </c>
    </row>
    <row r="33" spans="2:16" ht="14.25" customHeight="1">
      <c r="B33" s="120" t="s">
        <v>13</v>
      </c>
      <c r="C33" s="121"/>
      <c r="D33" s="46">
        <v>60076</v>
      </c>
      <c r="E33" s="75">
        <v>1</v>
      </c>
      <c r="F33" s="46">
        <v>52397</v>
      </c>
      <c r="G33" s="76">
        <v>1.0000000000000007</v>
      </c>
      <c r="H33" s="43">
        <v>0.14655419203389508</v>
      </c>
      <c r="I33" s="47">
        <v>50775</v>
      </c>
      <c r="J33" s="44">
        <v>0.18318069916297386</v>
      </c>
      <c r="K33" s="46">
        <v>625470</v>
      </c>
      <c r="L33" s="75">
        <v>1</v>
      </c>
      <c r="M33" s="46">
        <v>600708</v>
      </c>
      <c r="N33" s="76">
        <v>0.9999999999999997</v>
      </c>
      <c r="O33" s="43">
        <v>0.04122135879661992</v>
      </c>
      <c r="P33" s="13"/>
    </row>
    <row r="34" ht="14.25" customHeight="1">
      <c r="B34" t="s">
        <v>97</v>
      </c>
    </row>
    <row r="35" ht="15">
      <c r="B35" s="9" t="s">
        <v>99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84" dxfId="146" operator="lessThan">
      <formula>0</formula>
    </cfRule>
  </conditionalFormatting>
  <conditionalFormatting sqref="H31 O31">
    <cfRule type="cellIs" priority="189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9" operator="equal">
      <formula>0</formula>
    </cfRule>
  </conditionalFormatting>
  <conditionalFormatting sqref="F11:F30">
    <cfRule type="cellIs" priority="4" dxfId="149" operator="equal">
      <formula>0</formula>
    </cfRule>
  </conditionalFormatting>
  <conditionalFormatting sqref="K11:K30">
    <cfRule type="cellIs" priority="3" dxfId="149" operator="equal">
      <formula>0</formula>
    </cfRule>
  </conditionalFormatting>
  <conditionalFormatting sqref="M11:M30">
    <cfRule type="cellIs" priority="2" dxfId="149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Grazyna Kopczynska</cp:lastModifiedBy>
  <cp:lastPrinted>2014-07-02T18:05:00Z</cp:lastPrinted>
  <dcterms:created xsi:type="dcterms:W3CDTF">2011-02-07T09:02:19Z</dcterms:created>
  <dcterms:modified xsi:type="dcterms:W3CDTF">2020-01-03T15:30:13Z</dcterms:modified>
  <cp:category/>
  <cp:version/>
  <cp:contentType/>
  <cp:contentStatus/>
</cp:coreProperties>
</file>