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Summary table " sheetId="1" r:id="rId1"/>
    <sheet name="PC" sheetId="2" r:id="rId2"/>
    <sheet name="PC for Business" sheetId="3" r:id="rId3"/>
    <sheet name="PC for Ind.Customers" sheetId="4" r:id="rId4"/>
    <sheet name="LCV&lt;=3.5T" sheetId="5" r:id="rId5"/>
    <sheet name="PC&amp;LCV&lt;=3.5T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<sst xmlns="http://schemas.openxmlformats.org/spreadsheetml/2006/main" count="777" uniqueCount="149">
  <si>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</si>
  <si>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</si>
  <si>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</si>
  <si>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</si>
  <si>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</si>
  <si>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</si>
  <si>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</si>
  <si>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</si>
  <si>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</si>
  <si>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</si>
  <si>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</si>
  <si>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</si>
  <si>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</si>
  <si>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</si>
  <si>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</si>
  <si>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</si>
  <si>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</si>
  <si>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</si>
  <si>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</si>
  <si>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</si>
  <si>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</si>
  <si>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</si>
  <si>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</si>
  <si>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</si>
  <si>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</si>
  <si>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</si>
  <si>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</si>
  <si>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</si>
  <si>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</si>
  <si>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</si>
  <si>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</si>
  <si>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</si>
  <si>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</si>
  <si>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</si>
  <si>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</si>
  <si>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</si>
  <si>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</si>
  <si>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</si>
  <si>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</si>
  <si>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</si>
  <si>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</si>
  <si>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</si>
  <si>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</si>
  <si>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</si>
  <si>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</si>
  <si>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</si>
  <si>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</si>
  <si>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</si>
  <si>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</si>
  <si>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</si>
  <si>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</si>
  <si>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</si>
  <si>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</si>
  <si>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</si>
  <si>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</si>
  <si>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</si>
  <si>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</si>
  <si>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</si>
  <si>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</si>
  <si>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</si>
  <si>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</si>
  <si>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</si>
  <si>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</si>
  <si>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</si>
  <si>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</si>
  <si>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</si>
  <si>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</si>
  <si>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</si>
  <si>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</si>
  <si>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</si>
  <si>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</si>
  <si>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</si>
  <si>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</si>
  <si>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</si>
  <si>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</si>
  <si>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</si>
  <si>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</si>
  <si>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</si>
  <si>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</si>
  <si>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</si>
  <si>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</si>
  <si>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</si>
  <si>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</si>
  <si>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</si>
  <si>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</si>
  <si>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Kia RIO</t>
  </si>
  <si>
    <t>Opel Movano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</si>
  <si>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</si>
  <si>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</si>
  <si>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</si>
  <si>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</si>
  <si>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</si>
  <si>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</si>
  <si>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</si>
  <si>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</si>
  <si>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</si>
  <si>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</si>
  <si>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</si>
  <si>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</si>
  <si>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</si>
  <si>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</si>
  <si>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</si>
  <si>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</si>
  <si>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</si>
  <si>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</si>
  <si>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Opel Astra</t>
  </si>
  <si>
    <t>Skoda Karoq</t>
  </si>
  <si>
    <t>Citroen Jumper</t>
  </si>
  <si>
    <t>Maj</t>
  </si>
  <si>
    <t>May</t>
  </si>
  <si>
    <t>Czerwiec</t>
  </si>
  <si>
    <t>June</t>
  </si>
  <si>
    <t>Cze/Maj
Zmiana %</t>
  </si>
  <si>
    <t>Cze/Maj
Zmiana poz</t>
  </si>
  <si>
    <t>Jun/May Ch %</t>
  </si>
  <si>
    <t>Jun/May Ch position</t>
  </si>
  <si>
    <t>Rejestracje nowych samochodów osobowych na REGON, ranking marek - Czerwiec 2020</t>
  </si>
  <si>
    <t>Registrations of New PC For Business Activity, Top Makes - June 2020</t>
  </si>
  <si>
    <t>Rok narastająco Styczeń - Czerwiec</t>
  </si>
  <si>
    <t>YTD January - June</t>
  </si>
  <si>
    <t>Rejestracje nowych samochodów osobowych OGÓŁEM, ranking modeli - Czerwiec 2020</t>
  </si>
  <si>
    <t>Registrations of new PC, Top Models - June 2020</t>
  </si>
  <si>
    <t>Skoda Kodiaq</t>
  </si>
  <si>
    <t>Renault Captur</t>
  </si>
  <si>
    <t>JEEP</t>
  </si>
  <si>
    <t>Rejestracje nowych samochodów osobowych na REGON, ranking modeli - Czerwiec 2020</t>
  </si>
  <si>
    <t>Registrations of New PC For Business Activity, Top Models - June 2020</t>
  </si>
  <si>
    <t>Renault Megane</t>
  </si>
  <si>
    <t>Rejestracje nowych samochodów osobowych na KLIENTÓW INDYWIDUALNYCH, ranking marek - Czerwiec 2020</t>
  </si>
  <si>
    <t>Registrations of New PC For Indyvidual Customers, Top Makes - June 2020</t>
  </si>
  <si>
    <t>Rejestracje nowych samochodów osobowych na KLIENTÓW INDYWIDUALNYCH, ranking modeli - Czerwiec 2020</t>
  </si>
  <si>
    <t>Registrations of New PC For Indyvidual Customers, Top Models - June 2020</t>
  </si>
  <si>
    <t>Rejestracje nowych samochodów dostawczych do 3,5T, ranking modeli - Czerwiec 2020</t>
  </si>
  <si>
    <t>Registrations of new LCV up to 3.5T, Top Models - June 2020</t>
  </si>
  <si>
    <t>PZPM based on CEP (Ministry of Digital Affairs)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</si>
  <si>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</si>
  <si>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</si>
  <si>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</si>
  <si>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</si>
  <si>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</si>
  <si>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</si>
  <si>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</si>
  <si>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</si>
  <si>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`</t>
  </si>
  <si>
    <t>2020
Jun</t>
  </si>
  <si>
    <t>2019
Jun</t>
  </si>
  <si>
    <t>2020
Jan - Jun</t>
  </si>
  <si>
    <t>2019
Jan - Jun</t>
  </si>
  <si>
    <t>PC&amp;LCV&lt;=3.5T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</si>
</sst>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i/>
      <sz val="11"/>
      <color indexed="23"/>
      <name val="Tahoma"/>
      <family val="2"/>
    </font>
    <font>
      <sz val="8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sz val="10"/>
      <color theme="0" tint="-0.4999699890613556"/>
      <name val="Arial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  <font>
      <sz val="8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5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0" xfId="60">
      <alignment/>
      <protection/>
    </xf>
    <xf numFmtId="167" fontId="57" fillId="0" borderId="14" xfId="42" applyNumberFormat="1" applyFont="1" applyBorder="1" applyAlignment="1">
      <alignment horizontal="center"/>
    </xf>
    <xf numFmtId="166" fontId="57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8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7" fillId="33" borderId="16" xfId="0" applyFont="1" applyFill="1" applyBorder="1" applyAlignment="1">
      <alignment wrapText="1"/>
    </xf>
    <xf numFmtId="166" fontId="57" fillId="0" borderId="13" xfId="73" applyNumberFormat="1" applyFont="1" applyBorder="1" applyAlignment="1">
      <alignment horizontal="center"/>
    </xf>
    <xf numFmtId="166" fontId="57" fillId="0" borderId="17" xfId="73" applyNumberFormat="1" applyFont="1" applyBorder="1" applyAlignment="1">
      <alignment horizontal="center"/>
    </xf>
    <xf numFmtId="0" fontId="57" fillId="33" borderId="13" xfId="0" applyFont="1" applyFill="1" applyBorder="1" applyAlignment="1">
      <alignment wrapText="1"/>
    </xf>
    <xf numFmtId="166" fontId="57" fillId="33" borderId="13" xfId="73" applyNumberFormat="1" applyFont="1" applyFill="1" applyBorder="1" applyAlignment="1">
      <alignment horizontal="center"/>
    </xf>
    <xf numFmtId="0" fontId="61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7" fillId="33" borderId="20" xfId="57" applyFont="1" applyFill="1" applyBorder="1" applyAlignment="1">
      <alignment horizontal="center" vertical="center" wrapText="1"/>
      <protection/>
    </xf>
    <xf numFmtId="0" fontId="61" fillId="33" borderId="21" xfId="57" applyFont="1" applyFill="1" applyBorder="1" applyAlignment="1">
      <alignment horizontal="center" vertical="center" wrapText="1"/>
      <protection/>
    </xf>
    <xf numFmtId="0" fontId="61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5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7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57" fillId="0" borderId="13" xfId="42" applyNumberFormat="1" applyFont="1" applyBorder="1" applyAlignment="1">
      <alignment horizontal="center"/>
    </xf>
    <xf numFmtId="167" fontId="57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61" fillId="33" borderId="21" xfId="57" applyFont="1" applyFill="1" applyBorder="1" applyAlignment="1">
      <alignment horizontal="center" vertical="top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64" fillId="33" borderId="21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4" fillId="33" borderId="16" xfId="57" applyFont="1" applyFill="1" applyBorder="1" applyAlignment="1">
      <alignment horizontal="center" vertical="top"/>
      <protection/>
    </xf>
    <xf numFmtId="0" fontId="64" fillId="33" borderId="22" xfId="57" applyFont="1" applyFill="1" applyBorder="1" applyAlignment="1">
      <alignment horizontal="center" vertical="top"/>
      <protection/>
    </xf>
    <xf numFmtId="0" fontId="61" fillId="33" borderId="14" xfId="57" applyFont="1" applyFill="1" applyBorder="1" applyAlignment="1">
      <alignment horizontal="center" vertical="top" wrapText="1"/>
      <protection/>
    </xf>
    <xf numFmtId="0" fontId="61" fillId="33" borderId="17" xfId="57" applyFont="1" applyFill="1" applyBorder="1" applyAlignment="1">
      <alignment horizontal="center" vertical="top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1" fillId="33" borderId="14" xfId="57" applyFont="1" applyFill="1" applyBorder="1" applyAlignment="1">
      <alignment horizontal="center" vertical="center" wrapText="1"/>
      <protection/>
    </xf>
    <xf numFmtId="0" fontId="61" fillId="33" borderId="17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66" fillId="33" borderId="23" xfId="57" applyFont="1" applyFill="1" applyBorder="1" applyAlignment="1">
      <alignment horizontal="center" vertical="center"/>
      <protection/>
    </xf>
    <xf numFmtId="0" fontId="66" fillId="33" borderId="15" xfId="57" applyFont="1" applyFill="1" applyBorder="1" applyAlignment="1">
      <alignment horizontal="center" vertical="center"/>
      <protection/>
    </xf>
    <xf numFmtId="0" fontId="66" fillId="33" borderId="19" xfId="57" applyFont="1" applyFill="1" applyBorder="1" applyAlignment="1">
      <alignment horizontal="center" vertical="center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1" fillId="33" borderId="20" xfId="57" applyFont="1" applyFill="1" applyBorder="1" applyAlignment="1">
      <alignment horizontal="center" vertical="top" wrapText="1"/>
      <protection/>
    </xf>
    <xf numFmtId="0" fontId="61" fillId="33" borderId="21" xfId="57" applyFont="1" applyFill="1" applyBorder="1" applyAlignment="1">
      <alignment horizontal="center" vertical="top" wrapText="1"/>
      <protection/>
    </xf>
    <xf numFmtId="0" fontId="61" fillId="33" borderId="16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0" xfId="57" applyFont="1" applyFill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 vertical="center"/>
      <protection/>
    </xf>
    <xf numFmtId="0" fontId="67" fillId="0" borderId="0" xfId="57" applyFont="1" applyAlignment="1">
      <alignment horizontal="center" vertical="center"/>
      <protection/>
    </xf>
    <xf numFmtId="167" fontId="5" fillId="2" borderId="13" xfId="42" applyNumberFormat="1" applyFont="1" applyFill="1" applyBorder="1" applyAlignment="1">
      <alignment horizontal="center" vertical="center" wrapText="1"/>
    </xf>
    <xf numFmtId="0" fontId="57" fillId="2" borderId="17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wrapText="1"/>
    </xf>
    <xf numFmtId="0" fontId="57" fillId="0" borderId="16" xfId="0" applyFont="1" applyBorder="1" applyAlignment="1">
      <alignment horizontal="left" wrapText="1"/>
    </xf>
    <xf numFmtId="0" fontId="57" fillId="0" borderId="22" xfId="0" applyFont="1" applyBorder="1" applyAlignment="1">
      <alignment horizontal="left" wrapText="1"/>
    </xf>
    <xf numFmtId="0" fontId="57" fillId="0" borderId="0" xfId="0" applyFont="1" applyAlignment="1">
      <alignment horizontal="left" indent="1"/>
    </xf>
    <xf numFmtId="0" fontId="68" fillId="0" borderId="0" xfId="0" applyFont="1" applyAlignment="1">
      <alignment/>
    </xf>
    <xf numFmtId="0" fontId="59" fillId="0" borderId="0" xfId="0" applyFont="1" applyBorder="1" applyAlignment="1">
      <alignment wrapText="1" shrinkToFi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9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27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5</xdr:col>
      <xdr:colOff>400050</xdr:colOff>
      <xdr:row>66</xdr:row>
      <xdr:rowOff>57150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648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2"/>
      <c r="B1" t="s">
        <v>134</v>
      </c>
      <c r="C1" s="43"/>
      <c r="E1" s="42"/>
      <c r="F1" s="42"/>
      <c r="G1" s="42"/>
      <c r="H1" s="44">
        <v>44015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ht="11.25" customHeight="1"/>
    <row r="3" spans="2:8" ht="24.75" customHeight="1">
      <c r="B3" s="111" t="s">
        <v>135</v>
      </c>
      <c r="C3" s="112"/>
      <c r="D3" s="112"/>
      <c r="E3" s="112"/>
      <c r="F3" s="112"/>
      <c r="G3" s="112"/>
      <c r="H3" s="113"/>
    </row>
    <row r="4" spans="2:8" ht="24.75" customHeight="1">
      <c r="B4" s="26"/>
      <c r="C4" s="170" t="s">
        <v>144</v>
      </c>
      <c r="D4" s="170" t="s">
        <v>145</v>
      </c>
      <c r="E4" s="171" t="s">
        <v>136</v>
      </c>
      <c r="F4" s="170" t="s">
        <v>146</v>
      </c>
      <c r="G4" s="170" t="s">
        <v>147</v>
      </c>
      <c r="H4" s="171" t="s">
        <v>136</v>
      </c>
    </row>
    <row r="5" spans="2:8" ht="24.75" customHeight="1">
      <c r="B5" s="172" t="s">
        <v>137</v>
      </c>
      <c r="C5" s="98">
        <v>35797</v>
      </c>
      <c r="D5" s="98">
        <v>45050</v>
      </c>
      <c r="E5" s="27">
        <v>-0.20539400665926744</v>
      </c>
      <c r="F5" s="98">
        <v>179821</v>
      </c>
      <c r="G5" s="98">
        <v>278332</v>
      </c>
      <c r="H5" s="27">
        <v>-0.3539334320164408</v>
      </c>
    </row>
    <row r="6" spans="2:8" ht="24.75" customHeight="1">
      <c r="B6" s="172" t="s">
        <v>138</v>
      </c>
      <c r="C6" s="98">
        <v>5127</v>
      </c>
      <c r="D6" s="98">
        <v>5967</v>
      </c>
      <c r="E6" s="27">
        <v>-0.1407742584213173</v>
      </c>
      <c r="F6" s="98">
        <v>24622</v>
      </c>
      <c r="G6" s="98">
        <v>35060</v>
      </c>
      <c r="H6" s="27">
        <v>-0.297718197375927</v>
      </c>
    </row>
    <row r="7" spans="2:8" ht="24.75" customHeight="1">
      <c r="B7" s="173" t="s">
        <v>139</v>
      </c>
      <c r="C7" s="11">
        <f>C6-C8</f>
        <v>4805</v>
      </c>
      <c r="D7" s="11">
        <f>D6-D8</f>
        <v>5793</v>
      </c>
      <c r="E7" s="12">
        <f>C7/D7-1</f>
        <v>-0.17055066459520107</v>
      </c>
      <c r="F7" s="11">
        <f>F6-F8</f>
        <v>23747</v>
      </c>
      <c r="G7" s="11">
        <f>G6-G8</f>
        <v>34232</v>
      </c>
      <c r="H7" s="12">
        <f>F7/G7-1</f>
        <v>-0.3062923580275765</v>
      </c>
    </row>
    <row r="8" spans="2:8" ht="24.75" customHeight="1">
      <c r="B8" s="174" t="s">
        <v>140</v>
      </c>
      <c r="C8" s="11">
        <v>322</v>
      </c>
      <c r="D8" s="11">
        <v>174</v>
      </c>
      <c r="E8" s="28">
        <v>0.8505747126436782</v>
      </c>
      <c r="F8" s="11">
        <v>875</v>
      </c>
      <c r="G8" s="11">
        <v>828</v>
      </c>
      <c r="H8" s="28">
        <v>0.05676328502415462</v>
      </c>
    </row>
    <row r="9" spans="2:8" ht="15">
      <c r="B9" s="29" t="s">
        <v>141</v>
      </c>
      <c r="C9" s="99">
        <v>40924</v>
      </c>
      <c r="D9" s="99">
        <v>51017</v>
      </c>
      <c r="E9" s="30">
        <v>-0.19783601544583174</v>
      </c>
      <c r="F9" s="99">
        <v>204443</v>
      </c>
      <c r="G9" s="99">
        <v>313392</v>
      </c>
      <c r="H9" s="30">
        <v>-0.34764448358605193</v>
      </c>
    </row>
    <row r="10" spans="2:8" ht="15">
      <c r="B10" s="175" t="s">
        <v>142</v>
      </c>
      <c r="C10" s="22"/>
      <c r="D10" s="22"/>
      <c r="E10" s="22"/>
      <c r="F10" s="22"/>
      <c r="G10" s="22"/>
      <c r="H10" s="22"/>
    </row>
    <row r="11" spans="2:8" ht="15">
      <c r="B11" s="176"/>
      <c r="C11" s="177"/>
      <c r="D11" s="177"/>
      <c r="E11" s="177"/>
      <c r="F11" s="177"/>
      <c r="G11" s="177"/>
      <c r="H11" s="177"/>
    </row>
    <row r="12" spans="2:8" ht="15">
      <c r="B12" s="177"/>
      <c r="C12" s="177"/>
      <c r="D12" s="177"/>
      <c r="E12" s="177"/>
      <c r="F12" s="177"/>
      <c r="G12" s="177"/>
      <c r="H12" s="177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143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</sheetData>
  <sheetProtection/>
  <mergeCells count="1">
    <mergeCell ref="B3:H3"/>
  </mergeCells>
  <conditionalFormatting sqref="E7 H7">
    <cfRule type="cellIs" priority="4" dxfId="193" operator="lessThan">
      <formula>0</formula>
    </cfRule>
  </conditionalFormatting>
  <conditionalFormatting sqref="E5 H5">
    <cfRule type="cellIs" priority="3" dxfId="193" operator="lessThan">
      <formula>0</formula>
    </cfRule>
  </conditionalFormatting>
  <conditionalFormatting sqref="H6 E6">
    <cfRule type="cellIs" priority="2" dxfId="193" operator="lessThan">
      <formula>0</formula>
    </cfRule>
  </conditionalFormatting>
  <conditionalFormatting sqref="H8:H9 E8:E9">
    <cfRule type="cellIs" priority="1" dxfId="19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3"/>
      <c r="O1" s="44">
        <v>44015</v>
      </c>
    </row>
    <row r="2" spans="2:15" ht="14.25" customHeight="1">
      <c r="B2" s="160" t="s">
        <v>54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4.25" customHeight="1">
      <c r="B3" s="161" t="s">
        <v>55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2" t="s">
        <v>0</v>
      </c>
      <c r="C5" s="154" t="s">
        <v>1</v>
      </c>
      <c r="D5" s="144" t="s">
        <v>110</v>
      </c>
      <c r="E5" s="145"/>
      <c r="F5" s="145"/>
      <c r="G5" s="145"/>
      <c r="H5" s="146"/>
      <c r="I5" s="145" t="s">
        <v>108</v>
      </c>
      <c r="J5" s="145"/>
      <c r="K5" s="144" t="s">
        <v>118</v>
      </c>
      <c r="L5" s="145"/>
      <c r="M5" s="145"/>
      <c r="N5" s="145"/>
      <c r="O5" s="146"/>
    </row>
    <row r="6" spans="2:15" ht="14.25" customHeight="1">
      <c r="B6" s="143"/>
      <c r="C6" s="155"/>
      <c r="D6" s="118" t="s">
        <v>111</v>
      </c>
      <c r="E6" s="119"/>
      <c r="F6" s="119"/>
      <c r="G6" s="119"/>
      <c r="H6" s="120"/>
      <c r="I6" s="119" t="s">
        <v>109</v>
      </c>
      <c r="J6" s="119"/>
      <c r="K6" s="118" t="s">
        <v>119</v>
      </c>
      <c r="L6" s="119"/>
      <c r="M6" s="119"/>
      <c r="N6" s="119"/>
      <c r="O6" s="120"/>
    </row>
    <row r="7" spans="2:15" ht="14.25" customHeight="1">
      <c r="B7" s="143"/>
      <c r="C7" s="143"/>
      <c r="D7" s="121">
        <v>2020</v>
      </c>
      <c r="E7" s="122"/>
      <c r="F7" s="147">
        <v>2019</v>
      </c>
      <c r="G7" s="147"/>
      <c r="H7" s="125" t="s">
        <v>5</v>
      </c>
      <c r="I7" s="150">
        <v>2020</v>
      </c>
      <c r="J7" s="121" t="s">
        <v>112</v>
      </c>
      <c r="K7" s="121">
        <v>2020</v>
      </c>
      <c r="L7" s="122"/>
      <c r="M7" s="147">
        <v>2019</v>
      </c>
      <c r="N7" s="122"/>
      <c r="O7" s="153" t="s">
        <v>5</v>
      </c>
    </row>
    <row r="8" spans="2:15" ht="14.25" customHeight="1">
      <c r="B8" s="129" t="s">
        <v>6</v>
      </c>
      <c r="C8" s="129" t="s">
        <v>7</v>
      </c>
      <c r="D8" s="123"/>
      <c r="E8" s="124"/>
      <c r="F8" s="148"/>
      <c r="G8" s="148"/>
      <c r="H8" s="126"/>
      <c r="I8" s="151"/>
      <c r="J8" s="152"/>
      <c r="K8" s="123"/>
      <c r="L8" s="124"/>
      <c r="M8" s="148"/>
      <c r="N8" s="124"/>
      <c r="O8" s="153"/>
    </row>
    <row r="9" spans="2:15" ht="14.25" customHeight="1">
      <c r="B9" s="129"/>
      <c r="C9" s="129"/>
      <c r="D9" s="107" t="s">
        <v>8</v>
      </c>
      <c r="E9" s="108" t="s">
        <v>2</v>
      </c>
      <c r="F9" s="106" t="s">
        <v>8</v>
      </c>
      <c r="G9" s="33" t="s">
        <v>2</v>
      </c>
      <c r="H9" s="131" t="s">
        <v>9</v>
      </c>
      <c r="I9" s="34" t="s">
        <v>8</v>
      </c>
      <c r="J9" s="158" t="s">
        <v>114</v>
      </c>
      <c r="K9" s="107" t="s">
        <v>8</v>
      </c>
      <c r="L9" s="32" t="s">
        <v>2</v>
      </c>
      <c r="M9" s="106" t="s">
        <v>8</v>
      </c>
      <c r="N9" s="32" t="s">
        <v>2</v>
      </c>
      <c r="O9" s="156" t="s">
        <v>9</v>
      </c>
    </row>
    <row r="10" spans="2:15" ht="14.25" customHeight="1">
      <c r="B10" s="130"/>
      <c r="C10" s="130"/>
      <c r="D10" s="110" t="s">
        <v>10</v>
      </c>
      <c r="E10" s="109" t="s">
        <v>11</v>
      </c>
      <c r="F10" s="31" t="s">
        <v>10</v>
      </c>
      <c r="G10" s="36" t="s">
        <v>11</v>
      </c>
      <c r="H10" s="132"/>
      <c r="I10" s="35" t="s">
        <v>10</v>
      </c>
      <c r="J10" s="159"/>
      <c r="K10" s="110" t="s">
        <v>10</v>
      </c>
      <c r="L10" s="109" t="s">
        <v>11</v>
      </c>
      <c r="M10" s="31" t="s">
        <v>10</v>
      </c>
      <c r="N10" s="109" t="s">
        <v>11</v>
      </c>
      <c r="O10" s="157"/>
    </row>
    <row r="11" spans="2:15" ht="14.25" customHeight="1">
      <c r="B11" s="45">
        <v>1</v>
      </c>
      <c r="C11" s="46" t="s">
        <v>21</v>
      </c>
      <c r="D11" s="47">
        <v>4115</v>
      </c>
      <c r="E11" s="48">
        <v>0.11495376707545325</v>
      </c>
      <c r="F11" s="47">
        <v>5337</v>
      </c>
      <c r="G11" s="49">
        <v>0.11846836847946726</v>
      </c>
      <c r="H11" s="50">
        <v>-0.22896758478545998</v>
      </c>
      <c r="I11" s="51">
        <v>2871</v>
      </c>
      <c r="J11" s="52">
        <v>0.43329850226401945</v>
      </c>
      <c r="K11" s="47">
        <v>25761</v>
      </c>
      <c r="L11" s="48">
        <v>0.14325912991252412</v>
      </c>
      <c r="M11" s="47">
        <v>31332</v>
      </c>
      <c r="N11" s="49">
        <v>0.11257059914059468</v>
      </c>
      <c r="O11" s="50">
        <v>-0.1778054385292991</v>
      </c>
    </row>
    <row r="12" spans="2:15" ht="14.25" customHeight="1">
      <c r="B12" s="53">
        <v>2</v>
      </c>
      <c r="C12" s="54" t="s">
        <v>19</v>
      </c>
      <c r="D12" s="55">
        <v>5513</v>
      </c>
      <c r="E12" s="56">
        <v>0.15400731904908233</v>
      </c>
      <c r="F12" s="55">
        <v>5167</v>
      </c>
      <c r="G12" s="57">
        <v>0.11469478357380689</v>
      </c>
      <c r="H12" s="58">
        <v>0.06696342171472813</v>
      </c>
      <c r="I12" s="59">
        <v>2735</v>
      </c>
      <c r="J12" s="60">
        <v>1.0157221206581353</v>
      </c>
      <c r="K12" s="55">
        <v>25297</v>
      </c>
      <c r="L12" s="56">
        <v>0.14067878612620327</v>
      </c>
      <c r="M12" s="55">
        <v>34673</v>
      </c>
      <c r="N12" s="57">
        <v>0.12457424945748242</v>
      </c>
      <c r="O12" s="58">
        <v>-0.27041213624434</v>
      </c>
    </row>
    <row r="13" spans="2:15" ht="14.25" customHeight="1">
      <c r="B13" s="53">
        <v>3</v>
      </c>
      <c r="C13" s="54" t="s">
        <v>20</v>
      </c>
      <c r="D13" s="55">
        <v>2796</v>
      </c>
      <c r="E13" s="56">
        <v>0.07810710394725814</v>
      </c>
      <c r="F13" s="55">
        <v>3829</v>
      </c>
      <c r="G13" s="57">
        <v>0.08499445061043286</v>
      </c>
      <c r="H13" s="58">
        <v>-0.26978323322016196</v>
      </c>
      <c r="I13" s="59">
        <v>1353</v>
      </c>
      <c r="J13" s="60">
        <v>1.0665188470066518</v>
      </c>
      <c r="K13" s="55">
        <v>14645</v>
      </c>
      <c r="L13" s="56">
        <v>0.08144210075575155</v>
      </c>
      <c r="M13" s="55">
        <v>27300</v>
      </c>
      <c r="N13" s="57">
        <v>0.09808430220025006</v>
      </c>
      <c r="O13" s="58">
        <v>-0.46355311355311357</v>
      </c>
    </row>
    <row r="14" spans="2:15" ht="14.25" customHeight="1">
      <c r="B14" s="53">
        <v>4</v>
      </c>
      <c r="C14" s="54" t="s">
        <v>24</v>
      </c>
      <c r="D14" s="55">
        <v>1829</v>
      </c>
      <c r="E14" s="56">
        <v>0.05109366706707266</v>
      </c>
      <c r="F14" s="55">
        <v>2460</v>
      </c>
      <c r="G14" s="57">
        <v>0.05460599334073252</v>
      </c>
      <c r="H14" s="58">
        <v>-0.2565040650406504</v>
      </c>
      <c r="I14" s="59">
        <v>1539</v>
      </c>
      <c r="J14" s="60">
        <v>0.188434048083171</v>
      </c>
      <c r="K14" s="55">
        <v>10898</v>
      </c>
      <c r="L14" s="56">
        <v>0.06060471246406148</v>
      </c>
      <c r="M14" s="55">
        <v>14377</v>
      </c>
      <c r="N14" s="57">
        <v>0.05165413966054927</v>
      </c>
      <c r="O14" s="58">
        <v>-0.2419837240036169</v>
      </c>
    </row>
    <row r="15" spans="2:15" ht="14.25" customHeight="1">
      <c r="B15" s="61">
        <v>5</v>
      </c>
      <c r="C15" s="62" t="s">
        <v>26</v>
      </c>
      <c r="D15" s="63">
        <v>2434</v>
      </c>
      <c r="E15" s="64">
        <v>0.06799452468083918</v>
      </c>
      <c r="F15" s="63">
        <v>2945</v>
      </c>
      <c r="G15" s="65">
        <v>0.06537180910099889</v>
      </c>
      <c r="H15" s="66">
        <v>-0.1735144312393888</v>
      </c>
      <c r="I15" s="67">
        <v>1158</v>
      </c>
      <c r="J15" s="68">
        <v>1.1018998272884284</v>
      </c>
      <c r="K15" s="63">
        <v>8949</v>
      </c>
      <c r="L15" s="64">
        <v>0.049766156344364675</v>
      </c>
      <c r="M15" s="63">
        <v>14497</v>
      </c>
      <c r="N15" s="65">
        <v>0.05208527945044048</v>
      </c>
      <c r="O15" s="66">
        <v>-0.382699868938401</v>
      </c>
    </row>
    <row r="16" spans="2:15" ht="14.25" customHeight="1">
      <c r="B16" s="45">
        <v>6</v>
      </c>
      <c r="C16" s="46" t="s">
        <v>31</v>
      </c>
      <c r="D16" s="47">
        <v>2091</v>
      </c>
      <c r="E16" s="48">
        <v>0.058412716149398</v>
      </c>
      <c r="F16" s="47">
        <v>3116</v>
      </c>
      <c r="G16" s="49">
        <v>0.06916759156492785</v>
      </c>
      <c r="H16" s="50">
        <v>-0.32894736842105265</v>
      </c>
      <c r="I16" s="51">
        <v>1230</v>
      </c>
      <c r="J16" s="52">
        <v>0.7</v>
      </c>
      <c r="K16" s="47">
        <v>8803</v>
      </c>
      <c r="L16" s="48">
        <v>0.04895423782539303</v>
      </c>
      <c r="M16" s="47">
        <v>17526</v>
      </c>
      <c r="N16" s="49">
        <v>0.06296796631361108</v>
      </c>
      <c r="O16" s="50">
        <v>-0.4977176765947735</v>
      </c>
    </row>
    <row r="17" spans="2:15" ht="14.25" customHeight="1">
      <c r="B17" s="53">
        <v>7</v>
      </c>
      <c r="C17" s="54" t="s">
        <v>34</v>
      </c>
      <c r="D17" s="55">
        <v>1641</v>
      </c>
      <c r="E17" s="56">
        <v>0.04584183032097662</v>
      </c>
      <c r="F17" s="55">
        <v>1538</v>
      </c>
      <c r="G17" s="57">
        <v>0.03413984461709212</v>
      </c>
      <c r="H17" s="58">
        <v>0.06697009102730811</v>
      </c>
      <c r="I17" s="59">
        <v>1149</v>
      </c>
      <c r="J17" s="60">
        <v>0.42819843342036545</v>
      </c>
      <c r="K17" s="55">
        <v>8377</v>
      </c>
      <c r="L17" s="56">
        <v>0.04658521529743467</v>
      </c>
      <c r="M17" s="55">
        <v>9543</v>
      </c>
      <c r="N17" s="57">
        <v>0.0342863917910984</v>
      </c>
      <c r="O17" s="58">
        <v>-0.12218379964371795</v>
      </c>
    </row>
    <row r="18" spans="2:15" ht="14.25" customHeight="1">
      <c r="B18" s="53">
        <v>8</v>
      </c>
      <c r="C18" s="54" t="s">
        <v>25</v>
      </c>
      <c r="D18" s="55">
        <v>1204</v>
      </c>
      <c r="E18" s="56">
        <v>0.03363410341648741</v>
      </c>
      <c r="F18" s="55">
        <v>1718</v>
      </c>
      <c r="G18" s="57">
        <v>0.038135405105438405</v>
      </c>
      <c r="H18" s="58">
        <v>-0.2991850989522701</v>
      </c>
      <c r="I18" s="59">
        <v>804</v>
      </c>
      <c r="J18" s="60">
        <v>0.49751243781094523</v>
      </c>
      <c r="K18" s="55">
        <v>7795</v>
      </c>
      <c r="L18" s="56">
        <v>0.04334866339304086</v>
      </c>
      <c r="M18" s="55">
        <v>12273</v>
      </c>
      <c r="N18" s="57">
        <v>0.04409482201112341</v>
      </c>
      <c r="O18" s="58">
        <v>-0.36486596594149756</v>
      </c>
    </row>
    <row r="19" spans="2:15" ht="14.25" customHeight="1">
      <c r="B19" s="53">
        <v>9</v>
      </c>
      <c r="C19" s="54" t="s">
        <v>18</v>
      </c>
      <c r="D19" s="55">
        <v>1477</v>
      </c>
      <c r="E19" s="56">
        <v>0.04126044081906305</v>
      </c>
      <c r="F19" s="55">
        <v>1740</v>
      </c>
      <c r="G19" s="57">
        <v>0.038623751387347395</v>
      </c>
      <c r="H19" s="58">
        <v>-0.1511494252873563</v>
      </c>
      <c r="I19" s="59">
        <v>1131</v>
      </c>
      <c r="J19" s="60">
        <v>0.3059239610963749</v>
      </c>
      <c r="K19" s="55">
        <v>7782</v>
      </c>
      <c r="L19" s="56">
        <v>0.0432763692783379</v>
      </c>
      <c r="M19" s="55">
        <v>9757</v>
      </c>
      <c r="N19" s="57">
        <v>0.03505525774973772</v>
      </c>
      <c r="O19" s="58">
        <v>-0.2024187762631957</v>
      </c>
    </row>
    <row r="20" spans="2:15" ht="14.25" customHeight="1">
      <c r="B20" s="61">
        <v>10</v>
      </c>
      <c r="C20" s="62" t="s">
        <v>23</v>
      </c>
      <c r="D20" s="63">
        <v>1470</v>
      </c>
      <c r="E20" s="64">
        <v>0.0410648937061765</v>
      </c>
      <c r="F20" s="63">
        <v>2328</v>
      </c>
      <c r="G20" s="65">
        <v>0.05167591564927858</v>
      </c>
      <c r="H20" s="66">
        <v>-0.36855670103092786</v>
      </c>
      <c r="I20" s="67">
        <v>936</v>
      </c>
      <c r="J20" s="68">
        <v>0.5705128205128205</v>
      </c>
      <c r="K20" s="63">
        <v>6868</v>
      </c>
      <c r="L20" s="64">
        <v>0.038193536906145555</v>
      </c>
      <c r="M20" s="63">
        <v>14862</v>
      </c>
      <c r="N20" s="65">
        <v>0.05339666297802624</v>
      </c>
      <c r="O20" s="66">
        <v>-0.5378818463194726</v>
      </c>
    </row>
    <row r="21" spans="2:15" ht="14.25" customHeight="1">
      <c r="B21" s="45">
        <v>11</v>
      </c>
      <c r="C21" s="46" t="s">
        <v>35</v>
      </c>
      <c r="D21" s="47">
        <v>1321</v>
      </c>
      <c r="E21" s="48">
        <v>0.03690253373187697</v>
      </c>
      <c r="F21" s="47">
        <v>895</v>
      </c>
      <c r="G21" s="49">
        <v>0.01986681465038846</v>
      </c>
      <c r="H21" s="50">
        <v>0.47597765363128497</v>
      </c>
      <c r="I21" s="51">
        <v>745</v>
      </c>
      <c r="J21" s="52">
        <v>0.7731543624161075</v>
      </c>
      <c r="K21" s="47">
        <v>6434</v>
      </c>
      <c r="L21" s="48">
        <v>0.035780025692216146</v>
      </c>
      <c r="M21" s="47">
        <v>6488</v>
      </c>
      <c r="N21" s="49">
        <v>0.023310291306784702</v>
      </c>
      <c r="O21" s="50">
        <v>-0.008323057953144253</v>
      </c>
    </row>
    <row r="22" spans="2:15" ht="14.25" customHeight="1">
      <c r="B22" s="53">
        <v>12</v>
      </c>
      <c r="C22" s="54" t="s">
        <v>22</v>
      </c>
      <c r="D22" s="55">
        <v>1307</v>
      </c>
      <c r="E22" s="56">
        <v>0.03651143950610387</v>
      </c>
      <c r="F22" s="55">
        <v>2846</v>
      </c>
      <c r="G22" s="57">
        <v>0.06317425083240844</v>
      </c>
      <c r="H22" s="58">
        <v>-0.5407589599437808</v>
      </c>
      <c r="I22" s="59">
        <v>808</v>
      </c>
      <c r="J22" s="60">
        <v>0.6175742574257426</v>
      </c>
      <c r="K22" s="55">
        <v>6171</v>
      </c>
      <c r="L22" s="56">
        <v>0.03431746014091791</v>
      </c>
      <c r="M22" s="55">
        <v>17747</v>
      </c>
      <c r="N22" s="57">
        <v>0.0637619820933274</v>
      </c>
      <c r="O22" s="58">
        <v>-0.6522792584662196</v>
      </c>
    </row>
    <row r="23" spans="2:15" ht="14.25" customHeight="1">
      <c r="B23" s="53">
        <v>13</v>
      </c>
      <c r="C23" s="54" t="s">
        <v>36</v>
      </c>
      <c r="D23" s="55">
        <v>1111</v>
      </c>
      <c r="E23" s="56">
        <v>0.031036120345280332</v>
      </c>
      <c r="F23" s="55">
        <v>693</v>
      </c>
      <c r="G23" s="57">
        <v>0.015382907880133185</v>
      </c>
      <c r="H23" s="58">
        <v>0.6031746031746033</v>
      </c>
      <c r="I23" s="59">
        <v>530</v>
      </c>
      <c r="J23" s="60">
        <v>1.0962264150943395</v>
      </c>
      <c r="K23" s="55">
        <v>5533</v>
      </c>
      <c r="L23" s="56">
        <v>0.030769487434726756</v>
      </c>
      <c r="M23" s="55">
        <v>5939</v>
      </c>
      <c r="N23" s="57">
        <v>0.021337826768032423</v>
      </c>
      <c r="O23" s="58">
        <v>-0.0683616770500084</v>
      </c>
    </row>
    <row r="24" spans="2:15" ht="14.25" customHeight="1">
      <c r="B24" s="53">
        <v>14</v>
      </c>
      <c r="C24" s="54" t="s">
        <v>29</v>
      </c>
      <c r="D24" s="55">
        <v>1071</v>
      </c>
      <c r="E24" s="56">
        <v>0.029918708271642874</v>
      </c>
      <c r="F24" s="55">
        <v>1422</v>
      </c>
      <c r="G24" s="57">
        <v>0.031564927857935625</v>
      </c>
      <c r="H24" s="58">
        <v>-0.24683544303797467</v>
      </c>
      <c r="I24" s="59">
        <v>545</v>
      </c>
      <c r="J24" s="60">
        <v>0.965137614678899</v>
      </c>
      <c r="K24" s="55">
        <v>4653</v>
      </c>
      <c r="L24" s="56">
        <v>0.02587573197791137</v>
      </c>
      <c r="M24" s="55">
        <v>7745</v>
      </c>
      <c r="N24" s="57">
        <v>0.02782648060589512</v>
      </c>
      <c r="O24" s="58">
        <v>-0.3992253066494512</v>
      </c>
    </row>
    <row r="25" spans="2:15" ht="14.25" customHeight="1">
      <c r="B25" s="61">
        <v>15</v>
      </c>
      <c r="C25" s="62" t="s">
        <v>28</v>
      </c>
      <c r="D25" s="63">
        <v>1036</v>
      </c>
      <c r="E25" s="64">
        <v>0.028940972707210102</v>
      </c>
      <c r="F25" s="63">
        <v>1452</v>
      </c>
      <c r="G25" s="65">
        <v>0.03223085460599334</v>
      </c>
      <c r="H25" s="66">
        <v>-0.2865013774104683</v>
      </c>
      <c r="I25" s="67">
        <v>541</v>
      </c>
      <c r="J25" s="68">
        <v>0.9149722735674677</v>
      </c>
      <c r="K25" s="63">
        <v>4424</v>
      </c>
      <c r="L25" s="64">
        <v>0.024602243341990092</v>
      </c>
      <c r="M25" s="63">
        <v>7568</v>
      </c>
      <c r="N25" s="65">
        <v>0.027190549415805586</v>
      </c>
      <c r="O25" s="66">
        <v>-0.41543340380549687</v>
      </c>
    </row>
    <row r="26" spans="2:15" ht="14.25" customHeight="1">
      <c r="B26" s="45">
        <v>16</v>
      </c>
      <c r="C26" s="46" t="s">
        <v>27</v>
      </c>
      <c r="D26" s="47">
        <v>710</v>
      </c>
      <c r="E26" s="48">
        <v>0.019834064307064837</v>
      </c>
      <c r="F26" s="47">
        <v>900</v>
      </c>
      <c r="G26" s="49">
        <v>0.01997780244173141</v>
      </c>
      <c r="H26" s="50">
        <v>-0.21111111111111114</v>
      </c>
      <c r="I26" s="51">
        <v>399</v>
      </c>
      <c r="J26" s="52">
        <v>0.7794486215538847</v>
      </c>
      <c r="K26" s="47">
        <v>3926</v>
      </c>
      <c r="L26" s="48">
        <v>0.02183282264029229</v>
      </c>
      <c r="M26" s="47">
        <v>5602</v>
      </c>
      <c r="N26" s="49">
        <v>0.02012704252475461</v>
      </c>
      <c r="O26" s="50">
        <v>-0.2991788646911817</v>
      </c>
    </row>
    <row r="27" spans="2:15" ht="14.25" customHeight="1">
      <c r="B27" s="53">
        <v>17</v>
      </c>
      <c r="C27" s="54" t="s">
        <v>52</v>
      </c>
      <c r="D27" s="55">
        <v>627</v>
      </c>
      <c r="E27" s="56">
        <v>0.017515434254267118</v>
      </c>
      <c r="F27" s="55">
        <v>1043</v>
      </c>
      <c r="G27" s="57">
        <v>0.023152053274139845</v>
      </c>
      <c r="H27" s="58">
        <v>-0.39884947267497606</v>
      </c>
      <c r="I27" s="59">
        <v>431</v>
      </c>
      <c r="J27" s="60">
        <v>0.45475638051044087</v>
      </c>
      <c r="K27" s="55">
        <v>3816</v>
      </c>
      <c r="L27" s="56">
        <v>0.021221103208190366</v>
      </c>
      <c r="M27" s="55">
        <v>6002</v>
      </c>
      <c r="N27" s="57">
        <v>0.021564175157725306</v>
      </c>
      <c r="O27" s="58">
        <v>-0.36421192935688107</v>
      </c>
    </row>
    <row r="28" spans="2:15" ht="14.25" customHeight="1">
      <c r="B28" s="53">
        <v>18</v>
      </c>
      <c r="C28" s="54" t="s">
        <v>30</v>
      </c>
      <c r="D28" s="55">
        <v>603</v>
      </c>
      <c r="E28" s="56">
        <v>0.016844987010084644</v>
      </c>
      <c r="F28" s="55">
        <v>958</v>
      </c>
      <c r="G28" s="57">
        <v>0.021265260821309657</v>
      </c>
      <c r="H28" s="58">
        <v>-0.37056367432150317</v>
      </c>
      <c r="I28" s="59">
        <v>303</v>
      </c>
      <c r="J28" s="60">
        <v>0.9900990099009901</v>
      </c>
      <c r="K28" s="55">
        <v>3477</v>
      </c>
      <c r="L28" s="56">
        <v>0.019335895140167165</v>
      </c>
      <c r="M28" s="55">
        <v>5886</v>
      </c>
      <c r="N28" s="57">
        <v>0.021147406694163803</v>
      </c>
      <c r="O28" s="58">
        <v>-0.40927624872579005</v>
      </c>
    </row>
    <row r="29" spans="2:16" ht="14.25" customHeight="1">
      <c r="B29" s="53">
        <v>19</v>
      </c>
      <c r="C29" s="54" t="s">
        <v>32</v>
      </c>
      <c r="D29" s="55">
        <v>387</v>
      </c>
      <c r="E29" s="56">
        <v>0.010810961812442383</v>
      </c>
      <c r="F29" s="55">
        <v>473</v>
      </c>
      <c r="G29" s="57">
        <v>0.010499445061043285</v>
      </c>
      <c r="H29" s="58">
        <v>-0.18181818181818177</v>
      </c>
      <c r="I29" s="59">
        <v>266</v>
      </c>
      <c r="J29" s="60">
        <v>0.4548872180451127</v>
      </c>
      <c r="K29" s="55">
        <v>2432</v>
      </c>
      <c r="L29" s="56">
        <v>0.013524560535198892</v>
      </c>
      <c r="M29" s="55">
        <v>4010</v>
      </c>
      <c r="N29" s="57">
        <v>0.014407254645531236</v>
      </c>
      <c r="O29" s="58">
        <v>-0.3935162094763093</v>
      </c>
      <c r="P29" s="44"/>
    </row>
    <row r="30" spans="2:16" ht="14.25" customHeight="1">
      <c r="B30" s="61">
        <v>20</v>
      </c>
      <c r="C30" s="62" t="s">
        <v>33</v>
      </c>
      <c r="D30" s="63">
        <v>640</v>
      </c>
      <c r="E30" s="64">
        <v>0.01787859317819929</v>
      </c>
      <c r="F30" s="63">
        <v>950</v>
      </c>
      <c r="G30" s="65">
        <v>0.021087680355160933</v>
      </c>
      <c r="H30" s="66">
        <v>-0.3263157894736842</v>
      </c>
      <c r="I30" s="67">
        <v>475</v>
      </c>
      <c r="J30" s="68">
        <v>0.34736842105263155</v>
      </c>
      <c r="K30" s="63">
        <v>2365</v>
      </c>
      <c r="L30" s="64">
        <v>0.013151967790191357</v>
      </c>
      <c r="M30" s="63">
        <v>5262</v>
      </c>
      <c r="N30" s="65">
        <v>0.018905479786729518</v>
      </c>
      <c r="O30" s="66">
        <v>-0.5505511212466743</v>
      </c>
      <c r="P30" s="44"/>
    </row>
    <row r="31" spans="2:15" ht="14.25" customHeight="1">
      <c r="B31" s="114" t="s">
        <v>50</v>
      </c>
      <c r="C31" s="115"/>
      <c r="D31" s="25">
        <f>SUM(D11:D30)</f>
        <v>33383</v>
      </c>
      <c r="E31" s="4">
        <f>D31/D33</f>
        <v>0.9325641813559795</v>
      </c>
      <c r="F31" s="25">
        <f>SUM(F11:F30)</f>
        <v>41810</v>
      </c>
      <c r="G31" s="4">
        <f>F31/F33</f>
        <v>0.928079911209767</v>
      </c>
      <c r="H31" s="7">
        <f>D31/F31-1</f>
        <v>-0.20155465199712985</v>
      </c>
      <c r="I31" s="25">
        <f>SUM(I11:I30)</f>
        <v>19949</v>
      </c>
      <c r="J31" s="4">
        <f>D31/I31-1</f>
        <v>0.6734172138954333</v>
      </c>
      <c r="K31" s="25">
        <f>SUM(K11:K30)</f>
        <v>168406</v>
      </c>
      <c r="L31" s="4">
        <f>K31/K33</f>
        <v>0.9365202062050595</v>
      </c>
      <c r="M31" s="25">
        <f>SUM(M11:M30)</f>
        <v>258389</v>
      </c>
      <c r="N31" s="4">
        <f>M31/M33</f>
        <v>0.9283481597516635</v>
      </c>
      <c r="O31" s="7">
        <f>K31/M31-1</f>
        <v>-0.3482462488728235</v>
      </c>
    </row>
    <row r="32" spans="2:15" ht="14.25" customHeight="1">
      <c r="B32" s="114" t="s">
        <v>12</v>
      </c>
      <c r="C32" s="115"/>
      <c r="D32" s="3">
        <f>D33-SUM(D11:D30)</f>
        <v>2414</v>
      </c>
      <c r="E32" s="4">
        <f>D32/D33</f>
        <v>0.06743581864402044</v>
      </c>
      <c r="F32" s="5">
        <f>F33-SUM(F11:F30)</f>
        <v>3240</v>
      </c>
      <c r="G32" s="6">
        <f>F32/F33</f>
        <v>0.07192008879023308</v>
      </c>
      <c r="H32" s="7">
        <f>D32/F32-1</f>
        <v>-0.2549382716049383</v>
      </c>
      <c r="I32" s="5">
        <f>I33-SUM(I11:I30)</f>
        <v>1200</v>
      </c>
      <c r="J32" s="8">
        <f>D32/I32-1</f>
        <v>1.0116666666666667</v>
      </c>
      <c r="K32" s="3">
        <f>K33-SUM(K11:K30)</f>
        <v>11415</v>
      </c>
      <c r="L32" s="4">
        <f>K32/K33</f>
        <v>0.06347979379494052</v>
      </c>
      <c r="M32" s="3">
        <f>M33-SUM(M11:M30)</f>
        <v>19943</v>
      </c>
      <c r="N32" s="4">
        <f>M32/M33</f>
        <v>0.07165184024833651</v>
      </c>
      <c r="O32" s="7">
        <f>K32/M32-1</f>
        <v>-0.42761871333299906</v>
      </c>
    </row>
    <row r="33" spans="2:17" ht="14.25" customHeight="1">
      <c r="B33" s="116" t="s">
        <v>13</v>
      </c>
      <c r="C33" s="117"/>
      <c r="D33" s="40">
        <v>35797</v>
      </c>
      <c r="E33" s="69">
        <v>1</v>
      </c>
      <c r="F33" s="40">
        <v>45050</v>
      </c>
      <c r="G33" s="70">
        <v>1</v>
      </c>
      <c r="H33" s="37">
        <v>-0.20539400665926744</v>
      </c>
      <c r="I33" s="41">
        <v>21149</v>
      </c>
      <c r="J33" s="38">
        <v>0.692609579649156</v>
      </c>
      <c r="K33" s="40">
        <v>179821</v>
      </c>
      <c r="L33" s="69">
        <v>1</v>
      </c>
      <c r="M33" s="40">
        <v>278332</v>
      </c>
      <c r="N33" s="70">
        <v>1.0000000000000002</v>
      </c>
      <c r="O33" s="37">
        <v>-0.3539334320164408</v>
      </c>
      <c r="P33" s="13"/>
      <c r="Q33" s="13"/>
    </row>
    <row r="34" ht="14.25" customHeight="1">
      <c r="B34" t="s">
        <v>75</v>
      </c>
    </row>
    <row r="35" ht="15">
      <c r="B35" s="9" t="s">
        <v>76</v>
      </c>
    </row>
    <row r="37" spans="2:12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22" ht="15">
      <c r="B38" s="140" t="s">
        <v>120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20"/>
      <c r="N38" s="20"/>
      <c r="O38" s="140" t="s">
        <v>92</v>
      </c>
      <c r="P38" s="140"/>
      <c r="Q38" s="140"/>
      <c r="R38" s="140"/>
      <c r="S38" s="140"/>
      <c r="T38" s="140"/>
      <c r="U38" s="140"/>
      <c r="V38" s="140"/>
    </row>
    <row r="39" spans="2:22" ht="15">
      <c r="B39" s="141" t="s">
        <v>121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20"/>
      <c r="N39" s="20"/>
      <c r="O39" s="141" t="s">
        <v>93</v>
      </c>
      <c r="P39" s="141"/>
      <c r="Q39" s="141"/>
      <c r="R39" s="141"/>
      <c r="S39" s="141"/>
      <c r="T39" s="141"/>
      <c r="U39" s="141"/>
      <c r="V39" s="141"/>
    </row>
    <row r="40" spans="2:2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1"/>
      <c r="L40" s="72" t="s">
        <v>4</v>
      </c>
      <c r="O40" s="14"/>
      <c r="P40" s="14"/>
      <c r="Q40" s="14"/>
      <c r="R40" s="14"/>
      <c r="S40" s="14"/>
      <c r="T40" s="14"/>
      <c r="U40" s="71"/>
      <c r="V40" s="72" t="s">
        <v>4</v>
      </c>
    </row>
    <row r="41" spans="2:22" ht="15">
      <c r="B41" s="142" t="s">
        <v>0</v>
      </c>
      <c r="C41" s="142" t="s">
        <v>49</v>
      </c>
      <c r="D41" s="144" t="s">
        <v>110</v>
      </c>
      <c r="E41" s="145"/>
      <c r="F41" s="145"/>
      <c r="G41" s="145"/>
      <c r="H41" s="145"/>
      <c r="I41" s="146"/>
      <c r="J41" s="144" t="s">
        <v>108</v>
      </c>
      <c r="K41" s="145"/>
      <c r="L41" s="146"/>
      <c r="O41" s="142" t="s">
        <v>0</v>
      </c>
      <c r="P41" s="142" t="s">
        <v>49</v>
      </c>
      <c r="Q41" s="144" t="s">
        <v>118</v>
      </c>
      <c r="R41" s="145"/>
      <c r="S41" s="145"/>
      <c r="T41" s="145"/>
      <c r="U41" s="145"/>
      <c r="V41" s="146"/>
    </row>
    <row r="42" spans="2:22" ht="15" customHeight="1">
      <c r="B42" s="143"/>
      <c r="C42" s="143"/>
      <c r="D42" s="118" t="s">
        <v>111</v>
      </c>
      <c r="E42" s="119"/>
      <c r="F42" s="119"/>
      <c r="G42" s="119"/>
      <c r="H42" s="119"/>
      <c r="I42" s="120"/>
      <c r="J42" s="118" t="s">
        <v>109</v>
      </c>
      <c r="K42" s="119"/>
      <c r="L42" s="120"/>
      <c r="O42" s="143"/>
      <c r="P42" s="143"/>
      <c r="Q42" s="118" t="s">
        <v>119</v>
      </c>
      <c r="R42" s="119"/>
      <c r="S42" s="119"/>
      <c r="T42" s="119"/>
      <c r="U42" s="119"/>
      <c r="V42" s="120"/>
    </row>
    <row r="43" spans="2:22" ht="15" customHeight="1">
      <c r="B43" s="143"/>
      <c r="C43" s="143"/>
      <c r="D43" s="121">
        <v>2020</v>
      </c>
      <c r="E43" s="122"/>
      <c r="F43" s="147">
        <v>2019</v>
      </c>
      <c r="G43" s="122"/>
      <c r="H43" s="125" t="s">
        <v>5</v>
      </c>
      <c r="I43" s="135" t="s">
        <v>57</v>
      </c>
      <c r="J43" s="149">
        <v>2020</v>
      </c>
      <c r="K43" s="136" t="s">
        <v>112</v>
      </c>
      <c r="L43" s="135" t="s">
        <v>113</v>
      </c>
      <c r="O43" s="143"/>
      <c r="P43" s="143"/>
      <c r="Q43" s="121">
        <v>2020</v>
      </c>
      <c r="R43" s="122"/>
      <c r="S43" s="121">
        <v>2019</v>
      </c>
      <c r="T43" s="122"/>
      <c r="U43" s="125" t="s">
        <v>5</v>
      </c>
      <c r="V43" s="127" t="s">
        <v>90</v>
      </c>
    </row>
    <row r="44" spans="2:22" ht="15">
      <c r="B44" s="129" t="s">
        <v>6</v>
      </c>
      <c r="C44" s="129" t="s">
        <v>49</v>
      </c>
      <c r="D44" s="123"/>
      <c r="E44" s="124"/>
      <c r="F44" s="148"/>
      <c r="G44" s="124"/>
      <c r="H44" s="126"/>
      <c r="I44" s="136"/>
      <c r="J44" s="149"/>
      <c r="K44" s="136"/>
      <c r="L44" s="136"/>
      <c r="O44" s="129" t="s">
        <v>6</v>
      </c>
      <c r="P44" s="129" t="s">
        <v>49</v>
      </c>
      <c r="Q44" s="123"/>
      <c r="R44" s="124"/>
      <c r="S44" s="123"/>
      <c r="T44" s="124"/>
      <c r="U44" s="126"/>
      <c r="V44" s="128"/>
    </row>
    <row r="45" spans="2:22" ht="15" customHeight="1">
      <c r="B45" s="129"/>
      <c r="C45" s="129"/>
      <c r="D45" s="107" t="s">
        <v>8</v>
      </c>
      <c r="E45" s="73" t="s">
        <v>2</v>
      </c>
      <c r="F45" s="107" t="s">
        <v>8</v>
      </c>
      <c r="G45" s="73" t="s">
        <v>2</v>
      </c>
      <c r="H45" s="131" t="s">
        <v>9</v>
      </c>
      <c r="I45" s="131" t="s">
        <v>58</v>
      </c>
      <c r="J45" s="74" t="s">
        <v>8</v>
      </c>
      <c r="K45" s="137" t="s">
        <v>114</v>
      </c>
      <c r="L45" s="137" t="s">
        <v>115</v>
      </c>
      <c r="O45" s="129"/>
      <c r="P45" s="129"/>
      <c r="Q45" s="107" t="s">
        <v>8</v>
      </c>
      <c r="R45" s="73" t="s">
        <v>2</v>
      </c>
      <c r="S45" s="107" t="s">
        <v>8</v>
      </c>
      <c r="T45" s="73" t="s">
        <v>2</v>
      </c>
      <c r="U45" s="131" t="s">
        <v>9</v>
      </c>
      <c r="V45" s="133" t="s">
        <v>91</v>
      </c>
    </row>
    <row r="46" spans="2:22" ht="15" customHeight="1">
      <c r="B46" s="130"/>
      <c r="C46" s="130"/>
      <c r="D46" s="110" t="s">
        <v>10</v>
      </c>
      <c r="E46" s="36" t="s">
        <v>11</v>
      </c>
      <c r="F46" s="110" t="s">
        <v>10</v>
      </c>
      <c r="G46" s="36" t="s">
        <v>11</v>
      </c>
      <c r="H46" s="139"/>
      <c r="I46" s="139"/>
      <c r="J46" s="110" t="s">
        <v>10</v>
      </c>
      <c r="K46" s="138"/>
      <c r="L46" s="138"/>
      <c r="O46" s="130"/>
      <c r="P46" s="130"/>
      <c r="Q46" s="110" t="s">
        <v>10</v>
      </c>
      <c r="R46" s="36" t="s">
        <v>11</v>
      </c>
      <c r="S46" s="110" t="s">
        <v>10</v>
      </c>
      <c r="T46" s="36" t="s">
        <v>11</v>
      </c>
      <c r="U46" s="132"/>
      <c r="V46" s="134"/>
    </row>
    <row r="47" spans="2:22" ht="15">
      <c r="B47" s="45">
        <v>1</v>
      </c>
      <c r="C47" s="75" t="s">
        <v>41</v>
      </c>
      <c r="D47" s="47">
        <v>1546</v>
      </c>
      <c r="E47" s="52">
        <v>0.04318797664608766</v>
      </c>
      <c r="F47" s="47">
        <v>1238</v>
      </c>
      <c r="G47" s="52">
        <v>0.027480577136514982</v>
      </c>
      <c r="H47" s="76">
        <v>0.2487883683360259</v>
      </c>
      <c r="I47" s="77">
        <v>3</v>
      </c>
      <c r="J47" s="47">
        <v>772</v>
      </c>
      <c r="K47" s="78">
        <v>1.0025906735751295</v>
      </c>
      <c r="L47" s="79">
        <v>0</v>
      </c>
      <c r="O47" s="45">
        <v>1</v>
      </c>
      <c r="P47" s="75" t="s">
        <v>60</v>
      </c>
      <c r="Q47" s="47">
        <v>7751</v>
      </c>
      <c r="R47" s="52">
        <v>0.04310397562020009</v>
      </c>
      <c r="S47" s="47">
        <v>7886</v>
      </c>
      <c r="T47" s="52">
        <v>0.02833306985901729</v>
      </c>
      <c r="U47" s="50">
        <v>-0.017118944965762162</v>
      </c>
      <c r="V47" s="79">
        <v>3</v>
      </c>
    </row>
    <row r="48" spans="2:22" ht="15" customHeight="1">
      <c r="B48" s="80">
        <v>2</v>
      </c>
      <c r="C48" s="81" t="s">
        <v>44</v>
      </c>
      <c r="D48" s="55">
        <v>1314</v>
      </c>
      <c r="E48" s="60">
        <v>0.03670698661899042</v>
      </c>
      <c r="F48" s="55">
        <v>1649</v>
      </c>
      <c r="G48" s="60">
        <v>0.03660377358490566</v>
      </c>
      <c r="H48" s="82">
        <v>-0.20315342631898126</v>
      </c>
      <c r="I48" s="83">
        <v>0</v>
      </c>
      <c r="J48" s="55">
        <v>673</v>
      </c>
      <c r="K48" s="84">
        <v>0.9524517087667161</v>
      </c>
      <c r="L48" s="85">
        <v>2</v>
      </c>
      <c r="O48" s="80">
        <v>2</v>
      </c>
      <c r="P48" s="81" t="s">
        <v>39</v>
      </c>
      <c r="Q48" s="55">
        <v>7161</v>
      </c>
      <c r="R48" s="60">
        <v>0.03982293502983523</v>
      </c>
      <c r="S48" s="55">
        <v>10333</v>
      </c>
      <c r="T48" s="60">
        <v>0.03712472874121553</v>
      </c>
      <c r="U48" s="58">
        <v>-0.3069776444401432</v>
      </c>
      <c r="V48" s="85">
        <v>-1</v>
      </c>
    </row>
    <row r="49" spans="2:22" ht="15" customHeight="1">
      <c r="B49" s="80">
        <v>3</v>
      </c>
      <c r="C49" s="81" t="s">
        <v>39</v>
      </c>
      <c r="D49" s="55">
        <v>1298</v>
      </c>
      <c r="E49" s="60">
        <v>0.036260021789535433</v>
      </c>
      <c r="F49" s="55">
        <v>1647</v>
      </c>
      <c r="G49" s="60">
        <v>0.03655937846836848</v>
      </c>
      <c r="H49" s="82">
        <v>-0.21190042501517914</v>
      </c>
      <c r="I49" s="83">
        <v>0</v>
      </c>
      <c r="J49" s="55">
        <v>716</v>
      </c>
      <c r="K49" s="84">
        <v>0.8128491620111731</v>
      </c>
      <c r="L49" s="85">
        <v>0</v>
      </c>
      <c r="O49" s="80">
        <v>3</v>
      </c>
      <c r="P49" s="81" t="s">
        <v>45</v>
      </c>
      <c r="Q49" s="55">
        <v>6313</v>
      </c>
      <c r="R49" s="60">
        <v>0.03510713431690403</v>
      </c>
      <c r="S49" s="55">
        <v>7155</v>
      </c>
      <c r="T49" s="60">
        <v>0.02570670997226334</v>
      </c>
      <c r="U49" s="58">
        <v>-0.11767994409503846</v>
      </c>
      <c r="V49" s="85">
        <v>2</v>
      </c>
    </row>
    <row r="50" spans="2:22" ht="15">
      <c r="B50" s="80">
        <v>4</v>
      </c>
      <c r="C50" s="81" t="s">
        <v>45</v>
      </c>
      <c r="D50" s="55">
        <v>1195</v>
      </c>
      <c r="E50" s="60">
        <v>0.033382685699918986</v>
      </c>
      <c r="F50" s="55">
        <v>907</v>
      </c>
      <c r="G50" s="60">
        <v>0.020133185349611542</v>
      </c>
      <c r="H50" s="82">
        <v>0.31753031973539136</v>
      </c>
      <c r="I50" s="83">
        <v>3</v>
      </c>
      <c r="J50" s="55">
        <v>497</v>
      </c>
      <c r="K50" s="84">
        <v>1.404426559356137</v>
      </c>
      <c r="L50" s="85">
        <v>3</v>
      </c>
      <c r="O50" s="80">
        <v>4</v>
      </c>
      <c r="P50" s="81" t="s">
        <v>41</v>
      </c>
      <c r="Q50" s="55">
        <v>6231</v>
      </c>
      <c r="R50" s="60">
        <v>0.03465112528570078</v>
      </c>
      <c r="S50" s="55">
        <v>9271</v>
      </c>
      <c r="T50" s="60">
        <v>0.03330914160067833</v>
      </c>
      <c r="U50" s="58">
        <v>-0.3279042174522705</v>
      </c>
      <c r="V50" s="85">
        <v>-2</v>
      </c>
    </row>
    <row r="51" spans="2:22" ht="15" customHeight="1">
      <c r="B51" s="80">
        <v>5</v>
      </c>
      <c r="C51" s="86" t="s">
        <v>46</v>
      </c>
      <c r="D51" s="63">
        <v>1132</v>
      </c>
      <c r="E51" s="68">
        <v>0.031622761683939994</v>
      </c>
      <c r="F51" s="63">
        <v>1057</v>
      </c>
      <c r="G51" s="68">
        <v>0.02346281908990011</v>
      </c>
      <c r="H51" s="87">
        <v>0.07095553453169345</v>
      </c>
      <c r="I51" s="88">
        <v>0</v>
      </c>
      <c r="J51" s="63">
        <v>593</v>
      </c>
      <c r="K51" s="89">
        <v>0.9089376053962901</v>
      </c>
      <c r="L51" s="90">
        <v>1</v>
      </c>
      <c r="O51" s="80">
        <v>5</v>
      </c>
      <c r="P51" s="86" t="s">
        <v>44</v>
      </c>
      <c r="Q51" s="63">
        <v>4707</v>
      </c>
      <c r="R51" s="68">
        <v>0.02617603060821595</v>
      </c>
      <c r="S51" s="63">
        <v>7942</v>
      </c>
      <c r="T51" s="68">
        <v>0.028534268427633187</v>
      </c>
      <c r="U51" s="66">
        <v>-0.4073281289347771</v>
      </c>
      <c r="V51" s="90">
        <v>-2</v>
      </c>
    </row>
    <row r="52" spans="2:22" ht="15">
      <c r="B52" s="91">
        <v>6</v>
      </c>
      <c r="C52" s="75" t="s">
        <v>60</v>
      </c>
      <c r="D52" s="47">
        <v>897</v>
      </c>
      <c r="E52" s="52">
        <v>0.025057965751319942</v>
      </c>
      <c r="F52" s="47">
        <v>1993</v>
      </c>
      <c r="G52" s="52">
        <v>0.044239733629300775</v>
      </c>
      <c r="H52" s="76">
        <v>-0.5499247365780231</v>
      </c>
      <c r="I52" s="77">
        <v>-5</v>
      </c>
      <c r="J52" s="47">
        <v>754</v>
      </c>
      <c r="K52" s="78">
        <v>0.18965517241379315</v>
      </c>
      <c r="L52" s="79">
        <v>-4</v>
      </c>
      <c r="O52" s="91">
        <v>6</v>
      </c>
      <c r="P52" s="75" t="s">
        <v>78</v>
      </c>
      <c r="Q52" s="47">
        <v>4067</v>
      </c>
      <c r="R52" s="52">
        <v>0.02261693573053203</v>
      </c>
      <c r="S52" s="47">
        <v>3191</v>
      </c>
      <c r="T52" s="52">
        <v>0.011464725579523735</v>
      </c>
      <c r="U52" s="50">
        <v>0.2745220933876529</v>
      </c>
      <c r="V52" s="79">
        <v>18</v>
      </c>
    </row>
    <row r="53" spans="2:22" ht="15">
      <c r="B53" s="80">
        <v>7</v>
      </c>
      <c r="C53" s="81" t="s">
        <v>78</v>
      </c>
      <c r="D53" s="55">
        <v>650</v>
      </c>
      <c r="E53" s="60">
        <v>0.018157946196608654</v>
      </c>
      <c r="F53" s="55">
        <v>838</v>
      </c>
      <c r="G53" s="60">
        <v>0.018601553829078802</v>
      </c>
      <c r="H53" s="82">
        <v>-0.2243436754176611</v>
      </c>
      <c r="I53" s="83">
        <v>2</v>
      </c>
      <c r="J53" s="55">
        <v>642</v>
      </c>
      <c r="K53" s="84">
        <v>0.012461059190031154</v>
      </c>
      <c r="L53" s="85">
        <v>-2</v>
      </c>
      <c r="O53" s="80">
        <v>7</v>
      </c>
      <c r="P53" s="81" t="s">
        <v>46</v>
      </c>
      <c r="Q53" s="55">
        <v>3939</v>
      </c>
      <c r="R53" s="60">
        <v>0.021905116754995246</v>
      </c>
      <c r="S53" s="55">
        <v>4891</v>
      </c>
      <c r="T53" s="60">
        <v>0.017572539269649197</v>
      </c>
      <c r="U53" s="58">
        <v>-0.19464322224493968</v>
      </c>
      <c r="V53" s="85">
        <v>1</v>
      </c>
    </row>
    <row r="54" spans="2:22" ht="15">
      <c r="B54" s="80">
        <v>8</v>
      </c>
      <c r="C54" s="81" t="s">
        <v>64</v>
      </c>
      <c r="D54" s="55">
        <v>648</v>
      </c>
      <c r="E54" s="60">
        <v>0.018102075592926783</v>
      </c>
      <c r="F54" s="55">
        <v>464</v>
      </c>
      <c r="G54" s="60">
        <v>0.010299667036625972</v>
      </c>
      <c r="H54" s="82">
        <v>0.39655172413793105</v>
      </c>
      <c r="I54" s="83">
        <v>17</v>
      </c>
      <c r="J54" s="55">
        <v>332</v>
      </c>
      <c r="K54" s="84">
        <v>0.9518072289156627</v>
      </c>
      <c r="L54" s="85">
        <v>2</v>
      </c>
      <c r="O54" s="80">
        <v>8</v>
      </c>
      <c r="P54" s="81" t="s">
        <v>64</v>
      </c>
      <c r="Q54" s="55">
        <v>3526</v>
      </c>
      <c r="R54" s="60">
        <v>0.019608388341739842</v>
      </c>
      <c r="S54" s="55">
        <v>4026</v>
      </c>
      <c r="T54" s="60">
        <v>0.014464739950850064</v>
      </c>
      <c r="U54" s="58">
        <v>-0.12419274714356676</v>
      </c>
      <c r="V54" s="85">
        <v>6</v>
      </c>
    </row>
    <row r="55" spans="2:22" ht="15">
      <c r="B55" s="80">
        <v>9</v>
      </c>
      <c r="C55" s="81" t="s">
        <v>62</v>
      </c>
      <c r="D55" s="55">
        <v>645</v>
      </c>
      <c r="E55" s="60">
        <v>0.018018269687403974</v>
      </c>
      <c r="F55" s="55">
        <v>843</v>
      </c>
      <c r="G55" s="60">
        <v>0.018712541620421755</v>
      </c>
      <c r="H55" s="82">
        <v>-0.23487544483985767</v>
      </c>
      <c r="I55" s="83">
        <v>-1</v>
      </c>
      <c r="J55" s="55">
        <v>293</v>
      </c>
      <c r="K55" s="84">
        <v>1.2013651877133107</v>
      </c>
      <c r="L55" s="85">
        <v>5</v>
      </c>
      <c r="O55" s="80">
        <v>9</v>
      </c>
      <c r="P55" s="81" t="s">
        <v>43</v>
      </c>
      <c r="Q55" s="55">
        <v>3172</v>
      </c>
      <c r="R55" s="60">
        <v>0.017639763987520922</v>
      </c>
      <c r="S55" s="55">
        <v>6815</v>
      </c>
      <c r="T55" s="60">
        <v>0.02448514723423825</v>
      </c>
      <c r="U55" s="58">
        <v>-0.534556126192223</v>
      </c>
      <c r="V55" s="85">
        <v>-2</v>
      </c>
    </row>
    <row r="56" spans="2:22" ht="15">
      <c r="B56" s="92">
        <v>10</v>
      </c>
      <c r="C56" s="86" t="s">
        <v>81</v>
      </c>
      <c r="D56" s="63">
        <v>634</v>
      </c>
      <c r="E56" s="68">
        <v>0.017710981367153673</v>
      </c>
      <c r="F56" s="63">
        <v>183</v>
      </c>
      <c r="G56" s="68">
        <v>0.004062153163152053</v>
      </c>
      <c r="H56" s="87">
        <v>2.4644808743169397</v>
      </c>
      <c r="I56" s="88">
        <v>65</v>
      </c>
      <c r="J56" s="63">
        <v>307</v>
      </c>
      <c r="K56" s="89">
        <v>1.0651465798045603</v>
      </c>
      <c r="L56" s="90">
        <v>1</v>
      </c>
      <c r="O56" s="92">
        <v>10</v>
      </c>
      <c r="P56" s="86" t="s">
        <v>62</v>
      </c>
      <c r="Q56" s="63">
        <v>3014</v>
      </c>
      <c r="R56" s="68">
        <v>0.016761112439592708</v>
      </c>
      <c r="S56" s="63">
        <v>4862</v>
      </c>
      <c r="T56" s="68">
        <v>0.01746834715375882</v>
      </c>
      <c r="U56" s="66">
        <v>-0.38009049773755654</v>
      </c>
      <c r="V56" s="90">
        <v>0</v>
      </c>
    </row>
    <row r="57" spans="2:22" ht="15">
      <c r="B57" s="91">
        <v>11</v>
      </c>
      <c r="C57" s="75" t="s">
        <v>106</v>
      </c>
      <c r="D57" s="47">
        <v>556</v>
      </c>
      <c r="E57" s="52">
        <v>0.015532027823560633</v>
      </c>
      <c r="F57" s="47">
        <v>409</v>
      </c>
      <c r="G57" s="52">
        <v>0.009078801331853495</v>
      </c>
      <c r="H57" s="76">
        <v>0.3594132029339854</v>
      </c>
      <c r="I57" s="77">
        <v>19</v>
      </c>
      <c r="J57" s="47">
        <v>212</v>
      </c>
      <c r="K57" s="78">
        <v>1.6226415094339623</v>
      </c>
      <c r="L57" s="79">
        <v>13</v>
      </c>
      <c r="O57" s="91">
        <v>11</v>
      </c>
      <c r="P57" s="75" t="s">
        <v>51</v>
      </c>
      <c r="Q57" s="47">
        <v>3011</v>
      </c>
      <c r="R57" s="52">
        <v>0.01674442918235356</v>
      </c>
      <c r="S57" s="47">
        <v>3711</v>
      </c>
      <c r="T57" s="52">
        <v>0.01333299800238564</v>
      </c>
      <c r="U57" s="50">
        <v>-0.1886284020479655</v>
      </c>
      <c r="V57" s="79">
        <v>7</v>
      </c>
    </row>
    <row r="58" spans="2:22" ht="15">
      <c r="B58" s="80">
        <v>12</v>
      </c>
      <c r="C58" s="81" t="s">
        <v>40</v>
      </c>
      <c r="D58" s="55">
        <v>542</v>
      </c>
      <c r="E58" s="60">
        <v>0.015140933597787525</v>
      </c>
      <c r="F58" s="55">
        <v>630</v>
      </c>
      <c r="G58" s="60">
        <v>0.013984461709211986</v>
      </c>
      <c r="H58" s="82">
        <v>-0.13968253968253963</v>
      </c>
      <c r="I58" s="83">
        <v>1</v>
      </c>
      <c r="J58" s="55">
        <v>240</v>
      </c>
      <c r="K58" s="84">
        <v>1.2583333333333333</v>
      </c>
      <c r="L58" s="85">
        <v>9</v>
      </c>
      <c r="O58" s="80">
        <v>12</v>
      </c>
      <c r="P58" s="81" t="s">
        <v>61</v>
      </c>
      <c r="Q58" s="55">
        <v>2731</v>
      </c>
      <c r="R58" s="60">
        <v>0.015187325173366848</v>
      </c>
      <c r="S58" s="55">
        <v>4020</v>
      </c>
      <c r="T58" s="60">
        <v>0.014443182961355503</v>
      </c>
      <c r="U58" s="58">
        <v>-0.3206467661691542</v>
      </c>
      <c r="V58" s="85">
        <v>3</v>
      </c>
    </row>
    <row r="59" spans="2:22" ht="15">
      <c r="B59" s="80">
        <v>13</v>
      </c>
      <c r="C59" s="81" t="s">
        <v>68</v>
      </c>
      <c r="D59" s="55">
        <v>530</v>
      </c>
      <c r="E59" s="60">
        <v>0.014805709975696288</v>
      </c>
      <c r="F59" s="55">
        <v>485</v>
      </c>
      <c r="G59" s="60">
        <v>0.01076581576026637</v>
      </c>
      <c r="H59" s="82">
        <v>0.09278350515463907</v>
      </c>
      <c r="I59" s="83">
        <v>9</v>
      </c>
      <c r="J59" s="55">
        <v>218</v>
      </c>
      <c r="K59" s="84">
        <v>1.4311926605504586</v>
      </c>
      <c r="L59" s="85">
        <v>10</v>
      </c>
      <c r="O59" s="80">
        <v>13</v>
      </c>
      <c r="P59" s="81" t="s">
        <v>81</v>
      </c>
      <c r="Q59" s="55">
        <v>2674</v>
      </c>
      <c r="R59" s="60">
        <v>0.014870343285823123</v>
      </c>
      <c r="S59" s="55">
        <v>347</v>
      </c>
      <c r="T59" s="60">
        <v>0.0012467125591020796</v>
      </c>
      <c r="U59" s="58">
        <v>6.706051873198847</v>
      </c>
      <c r="V59" s="85">
        <v>147</v>
      </c>
    </row>
    <row r="60" spans="2:22" ht="15">
      <c r="B60" s="80">
        <v>14</v>
      </c>
      <c r="C60" s="81" t="s">
        <v>61</v>
      </c>
      <c r="D60" s="55">
        <v>520</v>
      </c>
      <c r="E60" s="60">
        <v>0.014526356957286924</v>
      </c>
      <c r="F60" s="55">
        <v>471</v>
      </c>
      <c r="G60" s="60">
        <v>0.010455049944506105</v>
      </c>
      <c r="H60" s="82">
        <v>0.10403397027600847</v>
      </c>
      <c r="I60" s="83">
        <v>10</v>
      </c>
      <c r="J60" s="55">
        <v>275</v>
      </c>
      <c r="K60" s="84">
        <v>0.8909090909090909</v>
      </c>
      <c r="L60" s="85">
        <v>2</v>
      </c>
      <c r="O60" s="80">
        <v>14</v>
      </c>
      <c r="P60" s="81" t="s">
        <v>40</v>
      </c>
      <c r="Q60" s="55">
        <v>2571</v>
      </c>
      <c r="R60" s="60">
        <v>0.014297551453945869</v>
      </c>
      <c r="S60" s="55">
        <v>4679</v>
      </c>
      <c r="T60" s="60">
        <v>0.016810858974174725</v>
      </c>
      <c r="U60" s="58">
        <v>-0.4505236161572985</v>
      </c>
      <c r="V60" s="85">
        <v>-3</v>
      </c>
    </row>
    <row r="61" spans="2:22" ht="15">
      <c r="B61" s="92">
        <v>15</v>
      </c>
      <c r="C61" s="86" t="s">
        <v>43</v>
      </c>
      <c r="D61" s="63">
        <v>519</v>
      </c>
      <c r="E61" s="68">
        <v>0.014498421655445987</v>
      </c>
      <c r="F61" s="63">
        <v>739</v>
      </c>
      <c r="G61" s="68">
        <v>0.016403995560488348</v>
      </c>
      <c r="H61" s="87">
        <v>-0.2976995940460081</v>
      </c>
      <c r="I61" s="88">
        <v>-5</v>
      </c>
      <c r="J61" s="63">
        <v>374</v>
      </c>
      <c r="K61" s="89">
        <v>0.3877005347593583</v>
      </c>
      <c r="L61" s="90">
        <v>-6</v>
      </c>
      <c r="O61" s="92">
        <v>15</v>
      </c>
      <c r="P61" s="86" t="s">
        <v>82</v>
      </c>
      <c r="Q61" s="63">
        <v>2421</v>
      </c>
      <c r="R61" s="68">
        <v>0.013463388591988699</v>
      </c>
      <c r="S61" s="63">
        <v>0</v>
      </c>
      <c r="T61" s="68">
        <v>0</v>
      </c>
      <c r="U61" s="66"/>
      <c r="V61" s="90"/>
    </row>
    <row r="62" spans="2:22" ht="15">
      <c r="B62" s="91">
        <v>16</v>
      </c>
      <c r="C62" s="75" t="s">
        <v>105</v>
      </c>
      <c r="D62" s="47">
        <v>516</v>
      </c>
      <c r="E62" s="52">
        <v>0.014414615749923178</v>
      </c>
      <c r="F62" s="47">
        <v>918</v>
      </c>
      <c r="G62" s="52">
        <v>0.020377358490566037</v>
      </c>
      <c r="H62" s="76">
        <v>-0.43790849673202614</v>
      </c>
      <c r="I62" s="77">
        <v>-10</v>
      </c>
      <c r="J62" s="47">
        <v>264</v>
      </c>
      <c r="K62" s="78">
        <v>0.9545454545454546</v>
      </c>
      <c r="L62" s="79">
        <v>2</v>
      </c>
      <c r="O62" s="91">
        <v>16</v>
      </c>
      <c r="P62" s="75" t="s">
        <v>42</v>
      </c>
      <c r="Q62" s="47">
        <v>2290</v>
      </c>
      <c r="R62" s="52">
        <v>0.012734886359212773</v>
      </c>
      <c r="S62" s="47">
        <v>3618</v>
      </c>
      <c r="T62" s="52">
        <v>0.012998864665219953</v>
      </c>
      <c r="U62" s="50">
        <v>-0.36705362078496406</v>
      </c>
      <c r="V62" s="79">
        <v>4</v>
      </c>
    </row>
    <row r="63" spans="2:22" ht="15">
      <c r="B63" s="80">
        <v>17</v>
      </c>
      <c r="C63" s="81" t="s">
        <v>51</v>
      </c>
      <c r="D63" s="55">
        <v>507</v>
      </c>
      <c r="E63" s="60">
        <v>0.01416319803335475</v>
      </c>
      <c r="F63" s="55">
        <v>484</v>
      </c>
      <c r="G63" s="60">
        <v>0.01074361820199778</v>
      </c>
      <c r="H63" s="82">
        <v>0.04752066115702469</v>
      </c>
      <c r="I63" s="83">
        <v>6</v>
      </c>
      <c r="J63" s="55">
        <v>293</v>
      </c>
      <c r="K63" s="84">
        <v>0.7303754266211604</v>
      </c>
      <c r="L63" s="85">
        <v>-3</v>
      </c>
      <c r="O63" s="80">
        <v>17</v>
      </c>
      <c r="P63" s="81" t="s">
        <v>68</v>
      </c>
      <c r="Q63" s="55">
        <v>2275</v>
      </c>
      <c r="R63" s="60">
        <v>0.012651470073017056</v>
      </c>
      <c r="S63" s="55">
        <v>4036</v>
      </c>
      <c r="T63" s="60">
        <v>0.014500668266674331</v>
      </c>
      <c r="U63" s="58">
        <v>-0.43632309217046583</v>
      </c>
      <c r="V63" s="85">
        <v>-4</v>
      </c>
    </row>
    <row r="64" spans="2:22" ht="15">
      <c r="B64" s="80">
        <v>18</v>
      </c>
      <c r="C64" s="81" t="s">
        <v>89</v>
      </c>
      <c r="D64" s="55">
        <v>504</v>
      </c>
      <c r="E64" s="60">
        <v>0.01407939212783194</v>
      </c>
      <c r="F64" s="55">
        <v>195</v>
      </c>
      <c r="G64" s="60">
        <v>0.004328523862375139</v>
      </c>
      <c r="H64" s="82">
        <v>1.5846153846153848</v>
      </c>
      <c r="I64" s="83">
        <v>49</v>
      </c>
      <c r="J64" s="55">
        <v>203</v>
      </c>
      <c r="K64" s="84">
        <v>1.4827586206896552</v>
      </c>
      <c r="L64" s="85">
        <v>11</v>
      </c>
      <c r="O64" s="80">
        <v>18</v>
      </c>
      <c r="P64" s="81" t="s">
        <v>53</v>
      </c>
      <c r="Q64" s="55">
        <v>2241</v>
      </c>
      <c r="R64" s="60">
        <v>0.012462393157640098</v>
      </c>
      <c r="S64" s="55">
        <v>3604</v>
      </c>
      <c r="T64" s="60">
        <v>0.012948565023065978</v>
      </c>
      <c r="U64" s="58">
        <v>-0.3781908990011099</v>
      </c>
      <c r="V64" s="85">
        <v>3</v>
      </c>
    </row>
    <row r="65" spans="2:22" ht="15">
      <c r="B65" s="80">
        <v>19</v>
      </c>
      <c r="C65" s="81" t="s">
        <v>122</v>
      </c>
      <c r="D65" s="55">
        <v>490</v>
      </c>
      <c r="E65" s="60">
        <v>0.013688297902058832</v>
      </c>
      <c r="F65" s="55">
        <v>353</v>
      </c>
      <c r="G65" s="60">
        <v>0.00783573806881243</v>
      </c>
      <c r="H65" s="82">
        <v>0.38810198300283294</v>
      </c>
      <c r="I65" s="83">
        <v>14</v>
      </c>
      <c r="J65" s="55">
        <v>151</v>
      </c>
      <c r="K65" s="84">
        <v>2.2450331125827816</v>
      </c>
      <c r="L65" s="85">
        <v>27</v>
      </c>
      <c r="O65" s="80">
        <v>19</v>
      </c>
      <c r="P65" s="81" t="s">
        <v>89</v>
      </c>
      <c r="Q65" s="55">
        <v>2240</v>
      </c>
      <c r="R65" s="60">
        <v>0.012456832071893716</v>
      </c>
      <c r="S65" s="55">
        <v>2407</v>
      </c>
      <c r="T65" s="60">
        <v>0.008647945618901169</v>
      </c>
      <c r="U65" s="58">
        <v>-0.0693809721645201</v>
      </c>
      <c r="V65" s="85">
        <v>9</v>
      </c>
    </row>
    <row r="66" spans="2:22" ht="15">
      <c r="B66" s="92">
        <v>20</v>
      </c>
      <c r="C66" s="86" t="s">
        <v>123</v>
      </c>
      <c r="D66" s="63">
        <v>458</v>
      </c>
      <c r="E66" s="68">
        <v>0.012794368243148868</v>
      </c>
      <c r="F66" s="63">
        <v>446</v>
      </c>
      <c r="G66" s="68">
        <v>0.009900110987791344</v>
      </c>
      <c r="H66" s="87">
        <v>0.026905829596412634</v>
      </c>
      <c r="I66" s="88">
        <v>8</v>
      </c>
      <c r="J66" s="63">
        <v>160</v>
      </c>
      <c r="K66" s="89">
        <v>1.8624999999999998</v>
      </c>
      <c r="L66" s="90">
        <v>18</v>
      </c>
      <c r="O66" s="92">
        <v>20</v>
      </c>
      <c r="P66" s="86" t="s">
        <v>48</v>
      </c>
      <c r="Q66" s="63">
        <v>2184</v>
      </c>
      <c r="R66" s="68">
        <v>0.012145411270096374</v>
      </c>
      <c r="S66" s="63">
        <v>3401</v>
      </c>
      <c r="T66" s="68">
        <v>0.01221922021183335</v>
      </c>
      <c r="U66" s="66">
        <v>-0.3578359306086445</v>
      </c>
      <c r="V66" s="90">
        <v>2</v>
      </c>
    </row>
    <row r="67" spans="2:22" ht="15">
      <c r="B67" s="114" t="s">
        <v>50</v>
      </c>
      <c r="C67" s="115"/>
      <c r="D67" s="25">
        <f>SUM(D47:D66)</f>
        <v>15101</v>
      </c>
      <c r="E67" s="6">
        <f>D67/D69</f>
        <v>0.4218509930999804</v>
      </c>
      <c r="F67" s="25">
        <f>SUM(F47:F66)</f>
        <v>15949</v>
      </c>
      <c r="G67" s="6">
        <f>F67/F69</f>
        <v>0.3540288568257492</v>
      </c>
      <c r="H67" s="16">
        <f>D67/F67-1</f>
        <v>-0.05316947771020131</v>
      </c>
      <c r="I67" s="24"/>
      <c r="J67" s="25">
        <f>SUM(J47:J66)</f>
        <v>7969</v>
      </c>
      <c r="K67" s="17">
        <f>E67/J67-1</f>
        <v>-0.9999470634969131</v>
      </c>
      <c r="L67" s="18"/>
      <c r="O67" s="114" t="s">
        <v>50</v>
      </c>
      <c r="P67" s="115"/>
      <c r="Q67" s="25">
        <f>SUM(Q47:Q66)</f>
        <v>74519</v>
      </c>
      <c r="R67" s="6">
        <f>Q67/Q69</f>
        <v>0.41440654873457494</v>
      </c>
      <c r="S67" s="25">
        <f>SUM(S47:S66)</f>
        <v>96195</v>
      </c>
      <c r="T67" s="6">
        <f>S67/S69</f>
        <v>0.34561243407154046</v>
      </c>
      <c r="U67" s="16">
        <f>Q67/S67-1</f>
        <v>-0.2253339570663756</v>
      </c>
      <c r="V67" s="100"/>
    </row>
    <row r="68" spans="2:22" ht="15">
      <c r="B68" s="114" t="s">
        <v>12</v>
      </c>
      <c r="C68" s="115"/>
      <c r="D68" s="25">
        <f>D69-SUM(D47:D66)</f>
        <v>20696</v>
      </c>
      <c r="E68" s="6">
        <f>D68/D69</f>
        <v>0.5781490069000196</v>
      </c>
      <c r="F68" s="25">
        <f>F69-SUM(F47:F66)</f>
        <v>29101</v>
      </c>
      <c r="G68" s="6">
        <f>F68/F69</f>
        <v>0.6459711431742509</v>
      </c>
      <c r="H68" s="16">
        <f>D68/F68-1</f>
        <v>-0.28882168997628943</v>
      </c>
      <c r="I68" s="3"/>
      <c r="J68" s="25">
        <f>J69-SUM(J47:J66)</f>
        <v>13180</v>
      </c>
      <c r="K68" s="17">
        <f>E68/J68-1</f>
        <v>-0.9999561343697344</v>
      </c>
      <c r="L68" s="18"/>
      <c r="O68" s="114" t="s">
        <v>12</v>
      </c>
      <c r="P68" s="115"/>
      <c r="Q68" s="25">
        <f>Q69-SUM(Q47:Q66)</f>
        <v>105302</v>
      </c>
      <c r="R68" s="6">
        <f>Q68/Q69</f>
        <v>0.5855934512654251</v>
      </c>
      <c r="S68" s="25">
        <f>S69-SUM(S47:S66)</f>
        <v>182137</v>
      </c>
      <c r="T68" s="6">
        <f>S68/S69</f>
        <v>0.6543875659284596</v>
      </c>
      <c r="U68" s="16">
        <f>Q68/S68-1</f>
        <v>-0.42185278114825653</v>
      </c>
      <c r="V68" s="101"/>
    </row>
    <row r="69" spans="2:22" ht="15">
      <c r="B69" s="116" t="s">
        <v>38</v>
      </c>
      <c r="C69" s="117"/>
      <c r="D69" s="23">
        <v>35797</v>
      </c>
      <c r="E69" s="93">
        <v>1</v>
      </c>
      <c r="F69" s="23">
        <v>45050</v>
      </c>
      <c r="G69" s="93">
        <v>1</v>
      </c>
      <c r="H69" s="19">
        <v>-0.20539400665926744</v>
      </c>
      <c r="I69" s="19"/>
      <c r="J69" s="23">
        <v>21149</v>
      </c>
      <c r="K69" s="39">
        <v>0.692609579649156</v>
      </c>
      <c r="L69" s="94"/>
      <c r="M69" s="13"/>
      <c r="O69" s="116" t="s">
        <v>38</v>
      </c>
      <c r="P69" s="117"/>
      <c r="Q69" s="23">
        <v>179821</v>
      </c>
      <c r="R69" s="93">
        <v>1</v>
      </c>
      <c r="S69" s="23">
        <v>278332</v>
      </c>
      <c r="T69" s="93">
        <v>1</v>
      </c>
      <c r="U69" s="102">
        <v>-0.3539334320164408</v>
      </c>
      <c r="V69" s="94"/>
    </row>
    <row r="70" spans="2:15" ht="15">
      <c r="B70" t="s">
        <v>75</v>
      </c>
      <c r="O70" t="s">
        <v>75</v>
      </c>
    </row>
    <row r="71" spans="2:15" ht="15">
      <c r="B71" s="9" t="s">
        <v>77</v>
      </c>
      <c r="O71" s="9" t="s">
        <v>77</v>
      </c>
    </row>
  </sheetData>
  <sheetProtection/>
  <mergeCells count="67"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I6:J6"/>
    <mergeCell ref="K6:O6"/>
    <mergeCell ref="I7:I8"/>
    <mergeCell ref="J7:J8"/>
    <mergeCell ref="K7:L8"/>
    <mergeCell ref="M7:N8"/>
    <mergeCell ref="O7:O8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</mergeCells>
  <conditionalFormatting sqref="H32 J32 O32">
    <cfRule type="cellIs" priority="1561" dxfId="194" operator="lessThan">
      <formula>0</formula>
    </cfRule>
  </conditionalFormatting>
  <conditionalFormatting sqref="H31 O31">
    <cfRule type="cellIs" priority="1521" dxfId="194" operator="lessThan">
      <formula>0</formula>
    </cfRule>
  </conditionalFormatting>
  <conditionalFormatting sqref="K68">
    <cfRule type="cellIs" priority="697" dxfId="194" operator="lessThan">
      <formula>0</formula>
    </cfRule>
  </conditionalFormatting>
  <conditionalFormatting sqref="H68 J68">
    <cfRule type="cellIs" priority="698" dxfId="194" operator="lessThan">
      <formula>0</formula>
    </cfRule>
  </conditionalFormatting>
  <conditionalFormatting sqref="K67">
    <cfRule type="cellIs" priority="695" dxfId="194" operator="lessThan">
      <formula>0</formula>
    </cfRule>
  </conditionalFormatting>
  <conditionalFormatting sqref="H67 J67">
    <cfRule type="cellIs" priority="696" dxfId="194" operator="lessThan">
      <formula>0</formula>
    </cfRule>
  </conditionalFormatting>
  <conditionalFormatting sqref="L68">
    <cfRule type="cellIs" priority="693" dxfId="194" operator="lessThan">
      <formula>0</formula>
    </cfRule>
  </conditionalFormatting>
  <conditionalFormatting sqref="K68">
    <cfRule type="cellIs" priority="694" dxfId="194" operator="lessThan">
      <formula>0</formula>
    </cfRule>
  </conditionalFormatting>
  <conditionalFormatting sqref="L67">
    <cfRule type="cellIs" priority="691" dxfId="194" operator="lessThan">
      <formula>0</formula>
    </cfRule>
  </conditionalFormatting>
  <conditionalFormatting sqref="K67">
    <cfRule type="cellIs" priority="692" dxfId="194" operator="lessThan">
      <formula>0</formula>
    </cfRule>
  </conditionalFormatting>
  <conditionalFormatting sqref="H11:H15 J11:J15 O11:O15">
    <cfRule type="cellIs" priority="41" dxfId="194" operator="lessThan">
      <formula>0</formula>
    </cfRule>
  </conditionalFormatting>
  <conditionalFormatting sqref="H16:H30 J16:J30 O16:O30">
    <cfRule type="cellIs" priority="40" dxfId="194" operator="lessThan">
      <formula>0</formula>
    </cfRule>
  </conditionalFormatting>
  <conditionalFormatting sqref="D11:E30 G11:J30 L11:L30 N11:O30">
    <cfRule type="cellIs" priority="39" dxfId="195" operator="equal">
      <formula>0</formula>
    </cfRule>
  </conditionalFormatting>
  <conditionalFormatting sqref="F11:F30">
    <cfRule type="cellIs" priority="38" dxfId="195" operator="equal">
      <formula>0</formula>
    </cfRule>
  </conditionalFormatting>
  <conditionalFormatting sqref="K11:K30">
    <cfRule type="cellIs" priority="37" dxfId="195" operator="equal">
      <formula>0</formula>
    </cfRule>
  </conditionalFormatting>
  <conditionalFormatting sqref="M11:M30">
    <cfRule type="cellIs" priority="36" dxfId="195" operator="equal">
      <formula>0</formula>
    </cfRule>
  </conditionalFormatting>
  <conditionalFormatting sqref="O33 J33 H33">
    <cfRule type="cellIs" priority="35" dxfId="194" operator="lessThan">
      <formula>0</formula>
    </cfRule>
  </conditionalFormatting>
  <conditionalFormatting sqref="H69:I69 K69">
    <cfRule type="cellIs" priority="27" dxfId="194" operator="lessThan">
      <formula>0</formula>
    </cfRule>
  </conditionalFormatting>
  <conditionalFormatting sqref="L69">
    <cfRule type="cellIs" priority="26" dxfId="194" operator="lessThan">
      <formula>0</formula>
    </cfRule>
  </conditionalFormatting>
  <conditionalFormatting sqref="V69">
    <cfRule type="cellIs" priority="8" dxfId="194" operator="lessThan">
      <formula>0</formula>
    </cfRule>
  </conditionalFormatting>
  <conditionalFormatting sqref="V67">
    <cfRule type="cellIs" priority="17" dxfId="194" operator="lessThan">
      <formula>0</formula>
    </cfRule>
    <cfRule type="cellIs" priority="18" dxfId="196" operator="equal">
      <formula>0</formula>
    </cfRule>
    <cfRule type="cellIs" priority="19" dxfId="197" operator="greaterThan">
      <formula>0</formula>
    </cfRule>
  </conditionalFormatting>
  <conditionalFormatting sqref="V68">
    <cfRule type="cellIs" priority="16" dxfId="194" operator="lessThan">
      <formula>0</formula>
    </cfRule>
  </conditionalFormatting>
  <conditionalFormatting sqref="U68">
    <cfRule type="cellIs" priority="15" dxfId="194" operator="lessThan">
      <formula>0</formula>
    </cfRule>
  </conditionalFormatting>
  <conditionalFormatting sqref="U67">
    <cfRule type="cellIs" priority="14" dxfId="194" operator="lessThan">
      <formula>0</formula>
    </cfRule>
  </conditionalFormatting>
  <conditionalFormatting sqref="U47:U66">
    <cfRule type="cellIs" priority="13" dxfId="194" operator="lessThan">
      <formula>0</formula>
    </cfRule>
  </conditionalFormatting>
  <conditionalFormatting sqref="V47:V66">
    <cfRule type="cellIs" priority="10" dxfId="194" operator="lessThan">
      <formula>0</formula>
    </cfRule>
    <cfRule type="cellIs" priority="11" dxfId="196" operator="equal">
      <formula>0</formula>
    </cfRule>
    <cfRule type="cellIs" priority="12" dxfId="197" operator="greaterThan">
      <formula>0</formula>
    </cfRule>
  </conditionalFormatting>
  <conditionalFormatting sqref="U69">
    <cfRule type="cellIs" priority="9" dxfId="194" operator="lessThan">
      <formula>0</formula>
    </cfRule>
  </conditionalFormatting>
  <conditionalFormatting sqref="K47:K66 H47:H66">
    <cfRule type="cellIs" priority="7" dxfId="194" operator="lessThan">
      <formula>0</formula>
    </cfRule>
  </conditionalFormatting>
  <conditionalFormatting sqref="L47:L66">
    <cfRule type="cellIs" priority="4" dxfId="194" operator="lessThan">
      <formula>0</formula>
    </cfRule>
    <cfRule type="cellIs" priority="5" dxfId="196" operator="equal">
      <formula>0</formula>
    </cfRule>
    <cfRule type="cellIs" priority="6" dxfId="197" operator="greaterThan">
      <formula>0</formula>
    </cfRule>
  </conditionalFormatting>
  <conditionalFormatting sqref="I47:I66">
    <cfRule type="cellIs" priority="1" dxfId="194" operator="lessThan">
      <formula>0</formula>
    </cfRule>
    <cfRule type="cellIs" priority="2" dxfId="196" operator="equal">
      <formula>0</formula>
    </cfRule>
    <cfRule type="cellIs" priority="3" dxfId="197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3:21" ht="15">
      <c r="C1" s="43"/>
      <c r="K1" s="44"/>
      <c r="O1" s="42"/>
      <c r="U1" s="44">
        <v>44015</v>
      </c>
    </row>
    <row r="2" spans="1:21" ht="14.25" customHeight="1">
      <c r="A2" s="140" t="s">
        <v>116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"/>
      <c r="M2" s="20"/>
      <c r="N2" s="140" t="s">
        <v>94</v>
      </c>
      <c r="O2" s="140"/>
      <c r="P2" s="140"/>
      <c r="Q2" s="140"/>
      <c r="R2" s="140"/>
      <c r="S2" s="140"/>
      <c r="T2" s="140"/>
      <c r="U2" s="140"/>
    </row>
    <row r="3" spans="1:21" ht="14.25" customHeight="1">
      <c r="A3" s="141" t="s">
        <v>117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3"/>
      <c r="M3" s="20"/>
      <c r="N3" s="141" t="s">
        <v>95</v>
      </c>
      <c r="O3" s="141"/>
      <c r="P3" s="141"/>
      <c r="Q3" s="141"/>
      <c r="R3" s="141"/>
      <c r="S3" s="141"/>
      <c r="T3" s="141"/>
      <c r="U3" s="141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71"/>
      <c r="K4" s="72" t="s">
        <v>4</v>
      </c>
      <c r="L4" s="13"/>
      <c r="M4" s="13"/>
      <c r="N4" s="14"/>
      <c r="O4" s="14"/>
      <c r="P4" s="14"/>
      <c r="Q4" s="14"/>
      <c r="R4" s="14"/>
      <c r="S4" s="14"/>
      <c r="T4" s="71"/>
      <c r="U4" s="72" t="s">
        <v>4</v>
      </c>
    </row>
    <row r="5" spans="1:21" ht="14.25" customHeight="1">
      <c r="A5" s="142" t="s">
        <v>0</v>
      </c>
      <c r="B5" s="142" t="s">
        <v>1</v>
      </c>
      <c r="C5" s="144" t="s">
        <v>110</v>
      </c>
      <c r="D5" s="145"/>
      <c r="E5" s="145"/>
      <c r="F5" s="145"/>
      <c r="G5" s="145"/>
      <c r="H5" s="146"/>
      <c r="I5" s="144" t="s">
        <v>108</v>
      </c>
      <c r="J5" s="145"/>
      <c r="K5" s="146"/>
      <c r="L5" s="13"/>
      <c r="M5" s="13"/>
      <c r="N5" s="142" t="s">
        <v>0</v>
      </c>
      <c r="O5" s="142" t="s">
        <v>1</v>
      </c>
      <c r="P5" s="144" t="s">
        <v>118</v>
      </c>
      <c r="Q5" s="145"/>
      <c r="R5" s="145"/>
      <c r="S5" s="145"/>
      <c r="T5" s="145"/>
      <c r="U5" s="146"/>
    </row>
    <row r="6" spans="1:21" ht="14.25" customHeight="1">
      <c r="A6" s="143"/>
      <c r="B6" s="143"/>
      <c r="C6" s="164" t="s">
        <v>111</v>
      </c>
      <c r="D6" s="165"/>
      <c r="E6" s="165"/>
      <c r="F6" s="165"/>
      <c r="G6" s="165"/>
      <c r="H6" s="166"/>
      <c r="I6" s="118" t="s">
        <v>109</v>
      </c>
      <c r="J6" s="119"/>
      <c r="K6" s="120"/>
      <c r="L6" s="13"/>
      <c r="M6" s="13"/>
      <c r="N6" s="143"/>
      <c r="O6" s="143"/>
      <c r="P6" s="118" t="s">
        <v>119</v>
      </c>
      <c r="Q6" s="119"/>
      <c r="R6" s="119"/>
      <c r="S6" s="119"/>
      <c r="T6" s="119"/>
      <c r="U6" s="120"/>
    </row>
    <row r="7" spans="1:21" ht="14.25" customHeight="1">
      <c r="A7" s="143"/>
      <c r="B7" s="143"/>
      <c r="C7" s="121">
        <v>2020</v>
      </c>
      <c r="D7" s="122"/>
      <c r="E7" s="147">
        <v>2019</v>
      </c>
      <c r="F7" s="122"/>
      <c r="G7" s="125" t="s">
        <v>5</v>
      </c>
      <c r="H7" s="135" t="s">
        <v>57</v>
      </c>
      <c r="I7" s="149">
        <v>2020</v>
      </c>
      <c r="J7" s="136" t="s">
        <v>112</v>
      </c>
      <c r="K7" s="135" t="s">
        <v>113</v>
      </c>
      <c r="L7" s="13"/>
      <c r="M7" s="13"/>
      <c r="N7" s="143"/>
      <c r="O7" s="143"/>
      <c r="P7" s="152">
        <v>2020</v>
      </c>
      <c r="Q7" s="162"/>
      <c r="R7" s="163">
        <v>2019</v>
      </c>
      <c r="S7" s="162"/>
      <c r="T7" s="126" t="s">
        <v>5</v>
      </c>
      <c r="U7" s="127" t="s">
        <v>90</v>
      </c>
    </row>
    <row r="8" spans="1:21" ht="14.25" customHeight="1">
      <c r="A8" s="129" t="s">
        <v>6</v>
      </c>
      <c r="B8" s="129" t="s">
        <v>7</v>
      </c>
      <c r="C8" s="123"/>
      <c r="D8" s="124"/>
      <c r="E8" s="148"/>
      <c r="F8" s="124"/>
      <c r="G8" s="126"/>
      <c r="H8" s="136"/>
      <c r="I8" s="149"/>
      <c r="J8" s="136"/>
      <c r="K8" s="136"/>
      <c r="L8" s="13"/>
      <c r="M8" s="13"/>
      <c r="N8" s="129" t="s">
        <v>6</v>
      </c>
      <c r="O8" s="129" t="s">
        <v>7</v>
      </c>
      <c r="P8" s="123"/>
      <c r="Q8" s="124"/>
      <c r="R8" s="148"/>
      <c r="S8" s="124"/>
      <c r="T8" s="126"/>
      <c r="U8" s="128"/>
    </row>
    <row r="9" spans="1:21" ht="14.25" customHeight="1">
      <c r="A9" s="129"/>
      <c r="B9" s="129"/>
      <c r="C9" s="107" t="s">
        <v>8</v>
      </c>
      <c r="D9" s="73" t="s">
        <v>2</v>
      </c>
      <c r="E9" s="107" t="s">
        <v>8</v>
      </c>
      <c r="F9" s="73" t="s">
        <v>2</v>
      </c>
      <c r="G9" s="131" t="s">
        <v>9</v>
      </c>
      <c r="H9" s="131" t="s">
        <v>58</v>
      </c>
      <c r="I9" s="74" t="s">
        <v>8</v>
      </c>
      <c r="J9" s="137" t="s">
        <v>114</v>
      </c>
      <c r="K9" s="137" t="s">
        <v>115</v>
      </c>
      <c r="L9" s="13"/>
      <c r="M9" s="13"/>
      <c r="N9" s="129"/>
      <c r="O9" s="129"/>
      <c r="P9" s="107" t="s">
        <v>8</v>
      </c>
      <c r="Q9" s="73" t="s">
        <v>2</v>
      </c>
      <c r="R9" s="107" t="s">
        <v>8</v>
      </c>
      <c r="S9" s="73" t="s">
        <v>2</v>
      </c>
      <c r="T9" s="131" t="s">
        <v>9</v>
      </c>
      <c r="U9" s="133" t="s">
        <v>91</v>
      </c>
    </row>
    <row r="10" spans="1:21" ht="14.25" customHeight="1">
      <c r="A10" s="130"/>
      <c r="B10" s="130"/>
      <c r="C10" s="110" t="s">
        <v>10</v>
      </c>
      <c r="D10" s="36" t="s">
        <v>11</v>
      </c>
      <c r="E10" s="110" t="s">
        <v>10</v>
      </c>
      <c r="F10" s="36" t="s">
        <v>11</v>
      </c>
      <c r="G10" s="139"/>
      <c r="H10" s="139"/>
      <c r="I10" s="110" t="s">
        <v>10</v>
      </c>
      <c r="J10" s="138"/>
      <c r="K10" s="138"/>
      <c r="L10" s="13"/>
      <c r="M10" s="13"/>
      <c r="N10" s="130"/>
      <c r="O10" s="130"/>
      <c r="P10" s="110" t="s">
        <v>10</v>
      </c>
      <c r="Q10" s="36" t="s">
        <v>11</v>
      </c>
      <c r="R10" s="110" t="s">
        <v>10</v>
      </c>
      <c r="S10" s="36" t="s">
        <v>11</v>
      </c>
      <c r="T10" s="132"/>
      <c r="U10" s="134"/>
    </row>
    <row r="11" spans="1:21" ht="14.25" customHeight="1">
      <c r="A11" s="45">
        <v>1</v>
      </c>
      <c r="B11" s="75" t="s">
        <v>19</v>
      </c>
      <c r="C11" s="47">
        <v>4068</v>
      </c>
      <c r="D11" s="49">
        <v>0.16011335458731846</v>
      </c>
      <c r="E11" s="47">
        <v>3839</v>
      </c>
      <c r="F11" s="49">
        <v>0.11757679703531286</v>
      </c>
      <c r="G11" s="95">
        <v>0.0596509507684293</v>
      </c>
      <c r="H11" s="77">
        <v>0</v>
      </c>
      <c r="I11" s="47">
        <v>2054</v>
      </c>
      <c r="J11" s="48">
        <v>0.9805258033106135</v>
      </c>
      <c r="K11" s="79">
        <v>0</v>
      </c>
      <c r="L11" s="13"/>
      <c r="M11" s="13"/>
      <c r="N11" s="45">
        <v>1</v>
      </c>
      <c r="O11" s="75" t="s">
        <v>19</v>
      </c>
      <c r="P11" s="47">
        <v>18311</v>
      </c>
      <c r="Q11" s="49">
        <v>0.14836331226705557</v>
      </c>
      <c r="R11" s="47">
        <v>24509</v>
      </c>
      <c r="S11" s="49">
        <v>0.1285118030139371</v>
      </c>
      <c r="T11" s="103">
        <v>-0.2528866946835856</v>
      </c>
      <c r="U11" s="79">
        <v>0</v>
      </c>
    </row>
    <row r="12" spans="1:21" ht="14.25" customHeight="1">
      <c r="A12" s="80">
        <v>2</v>
      </c>
      <c r="B12" s="81" t="s">
        <v>21</v>
      </c>
      <c r="C12" s="55">
        <v>2439</v>
      </c>
      <c r="D12" s="57">
        <v>0.09599716613531704</v>
      </c>
      <c r="E12" s="55">
        <v>3622</v>
      </c>
      <c r="F12" s="57">
        <v>0.1109307525037518</v>
      </c>
      <c r="G12" s="96">
        <v>-0.32661512976256213</v>
      </c>
      <c r="H12" s="83">
        <v>0</v>
      </c>
      <c r="I12" s="55">
        <v>1732</v>
      </c>
      <c r="J12" s="56">
        <v>0.40819861431870663</v>
      </c>
      <c r="K12" s="85">
        <v>0</v>
      </c>
      <c r="L12" s="13"/>
      <c r="M12" s="13"/>
      <c r="N12" s="80">
        <v>2</v>
      </c>
      <c r="O12" s="81" t="s">
        <v>21</v>
      </c>
      <c r="P12" s="55">
        <v>15291</v>
      </c>
      <c r="Q12" s="57">
        <v>0.12389402041808459</v>
      </c>
      <c r="R12" s="55">
        <v>18645</v>
      </c>
      <c r="S12" s="57">
        <v>0.09776419140702833</v>
      </c>
      <c r="T12" s="104">
        <v>-0.17988736926790028</v>
      </c>
      <c r="U12" s="85">
        <v>1</v>
      </c>
    </row>
    <row r="13" spans="1:21" ht="14.25" customHeight="1">
      <c r="A13" s="53">
        <v>3</v>
      </c>
      <c r="B13" s="81" t="s">
        <v>20</v>
      </c>
      <c r="C13" s="55">
        <v>2160</v>
      </c>
      <c r="D13" s="57">
        <v>0.08501594048884166</v>
      </c>
      <c r="E13" s="55">
        <v>3113</v>
      </c>
      <c r="F13" s="57">
        <v>0.09534164344124223</v>
      </c>
      <c r="G13" s="96">
        <v>-0.30613556055252167</v>
      </c>
      <c r="H13" s="83">
        <v>0</v>
      </c>
      <c r="I13" s="55">
        <v>1033</v>
      </c>
      <c r="J13" s="56">
        <v>1.0909970958373667</v>
      </c>
      <c r="K13" s="85">
        <v>0</v>
      </c>
      <c r="L13" s="13"/>
      <c r="M13" s="13"/>
      <c r="N13" s="53">
        <v>3</v>
      </c>
      <c r="O13" s="81" t="s">
        <v>20</v>
      </c>
      <c r="P13" s="55">
        <v>11409</v>
      </c>
      <c r="Q13" s="57">
        <v>0.09244044725328147</v>
      </c>
      <c r="R13" s="55">
        <v>21965</v>
      </c>
      <c r="S13" s="57">
        <v>0.11517245718720177</v>
      </c>
      <c r="T13" s="104">
        <v>-0.4805827452765764</v>
      </c>
      <c r="U13" s="85">
        <v>-1</v>
      </c>
    </row>
    <row r="14" spans="1:21" ht="14.25" customHeight="1">
      <c r="A14" s="53">
        <v>4</v>
      </c>
      <c r="B14" s="81" t="s">
        <v>26</v>
      </c>
      <c r="C14" s="55">
        <v>1899</v>
      </c>
      <c r="D14" s="57">
        <v>0.07474318101310662</v>
      </c>
      <c r="E14" s="55">
        <v>2369</v>
      </c>
      <c r="F14" s="57">
        <v>0.07255520504731862</v>
      </c>
      <c r="G14" s="96">
        <v>-0.19839594765723934</v>
      </c>
      <c r="H14" s="83">
        <v>0</v>
      </c>
      <c r="I14" s="55">
        <v>871</v>
      </c>
      <c r="J14" s="56">
        <v>1.180252583237658</v>
      </c>
      <c r="K14" s="85">
        <v>2</v>
      </c>
      <c r="L14" s="13"/>
      <c r="M14" s="13"/>
      <c r="N14" s="53">
        <v>4</v>
      </c>
      <c r="O14" s="81" t="s">
        <v>34</v>
      </c>
      <c r="P14" s="55">
        <v>7395</v>
      </c>
      <c r="Q14" s="57">
        <v>0.05991735537190083</v>
      </c>
      <c r="R14" s="55">
        <v>8613</v>
      </c>
      <c r="S14" s="57">
        <v>0.04516186541103433</v>
      </c>
      <c r="T14" s="104">
        <v>-0.14141414141414144</v>
      </c>
      <c r="U14" s="85">
        <v>5</v>
      </c>
    </row>
    <row r="15" spans="1:21" ht="14.25" customHeight="1">
      <c r="A15" s="61">
        <v>5</v>
      </c>
      <c r="B15" s="86" t="s">
        <v>34</v>
      </c>
      <c r="C15" s="63">
        <v>1467</v>
      </c>
      <c r="D15" s="65">
        <v>0.057739992915338295</v>
      </c>
      <c r="E15" s="63">
        <v>1416</v>
      </c>
      <c r="F15" s="65">
        <v>0.04336773758843527</v>
      </c>
      <c r="G15" s="97">
        <v>0.03601694915254239</v>
      </c>
      <c r="H15" s="88">
        <v>5</v>
      </c>
      <c r="I15" s="63">
        <v>983</v>
      </c>
      <c r="J15" s="64">
        <v>0.4923702950152593</v>
      </c>
      <c r="K15" s="90">
        <v>0</v>
      </c>
      <c r="L15" s="13"/>
      <c r="M15" s="13"/>
      <c r="N15" s="61">
        <v>5</v>
      </c>
      <c r="O15" s="86" t="s">
        <v>18</v>
      </c>
      <c r="P15" s="63">
        <v>7206</v>
      </c>
      <c r="Q15" s="65">
        <v>0.05838599902771026</v>
      </c>
      <c r="R15" s="63">
        <v>9185</v>
      </c>
      <c r="S15" s="65">
        <v>0.04816112084063047</v>
      </c>
      <c r="T15" s="105">
        <v>-0.21545998911268371</v>
      </c>
      <c r="U15" s="90">
        <v>3</v>
      </c>
    </row>
    <row r="16" spans="1:21" ht="14.25" customHeight="1">
      <c r="A16" s="45">
        <v>6</v>
      </c>
      <c r="B16" s="75" t="s">
        <v>18</v>
      </c>
      <c r="C16" s="47">
        <v>1384</v>
      </c>
      <c r="D16" s="49">
        <v>0.05447317668359113</v>
      </c>
      <c r="E16" s="47">
        <v>1611</v>
      </c>
      <c r="F16" s="49">
        <v>0.04933998958684267</v>
      </c>
      <c r="G16" s="95">
        <v>-0.14090626939788953</v>
      </c>
      <c r="H16" s="77">
        <v>1</v>
      </c>
      <c r="I16" s="47">
        <v>1030</v>
      </c>
      <c r="J16" s="48">
        <v>0.34368932038834954</v>
      </c>
      <c r="K16" s="79">
        <v>-2</v>
      </c>
      <c r="L16" s="13"/>
      <c r="M16" s="13"/>
      <c r="N16" s="45">
        <v>6</v>
      </c>
      <c r="O16" s="75" t="s">
        <v>26</v>
      </c>
      <c r="P16" s="47">
        <v>6258</v>
      </c>
      <c r="Q16" s="49">
        <v>0.050704910063198834</v>
      </c>
      <c r="R16" s="47">
        <v>10635</v>
      </c>
      <c r="S16" s="49">
        <v>0.05576412848558575</v>
      </c>
      <c r="T16" s="103">
        <v>-0.4115655853314527</v>
      </c>
      <c r="U16" s="79">
        <v>0</v>
      </c>
    </row>
    <row r="17" spans="1:21" ht="14.25" customHeight="1">
      <c r="A17" s="53">
        <v>7</v>
      </c>
      <c r="B17" s="81" t="s">
        <v>31</v>
      </c>
      <c r="C17" s="55">
        <v>1269</v>
      </c>
      <c r="D17" s="57">
        <v>0.04994686503719448</v>
      </c>
      <c r="E17" s="55">
        <v>1585</v>
      </c>
      <c r="F17" s="57">
        <v>0.04854368932038835</v>
      </c>
      <c r="G17" s="96">
        <v>-0.1993690851735016</v>
      </c>
      <c r="H17" s="83">
        <v>1</v>
      </c>
      <c r="I17" s="55">
        <v>678</v>
      </c>
      <c r="J17" s="56">
        <v>0.8716814159292035</v>
      </c>
      <c r="K17" s="85">
        <v>2</v>
      </c>
      <c r="L17" s="13"/>
      <c r="M17" s="13"/>
      <c r="N17" s="53">
        <v>7</v>
      </c>
      <c r="O17" s="81" t="s">
        <v>23</v>
      </c>
      <c r="P17" s="55">
        <v>5766</v>
      </c>
      <c r="Q17" s="57">
        <v>0.04671852211959164</v>
      </c>
      <c r="R17" s="55">
        <v>11748</v>
      </c>
      <c r="S17" s="57">
        <v>0.06160009228478245</v>
      </c>
      <c r="T17" s="104">
        <v>-0.5091930541368743</v>
      </c>
      <c r="U17" s="85">
        <v>-2</v>
      </c>
    </row>
    <row r="18" spans="1:21" ht="14.25" customHeight="1">
      <c r="A18" s="53">
        <v>8</v>
      </c>
      <c r="B18" s="81" t="s">
        <v>23</v>
      </c>
      <c r="C18" s="55">
        <v>1228</v>
      </c>
      <c r="D18" s="57">
        <v>0.048333136537174796</v>
      </c>
      <c r="E18" s="55">
        <v>1908</v>
      </c>
      <c r="F18" s="57">
        <v>0.05843618878441702</v>
      </c>
      <c r="G18" s="96">
        <v>-0.35639412997903563</v>
      </c>
      <c r="H18" s="83">
        <v>-2</v>
      </c>
      <c r="I18" s="55">
        <v>783</v>
      </c>
      <c r="J18" s="56">
        <v>0.5683269476372925</v>
      </c>
      <c r="K18" s="85">
        <v>0</v>
      </c>
      <c r="L18" s="13"/>
      <c r="M18" s="13"/>
      <c r="N18" s="53">
        <v>8</v>
      </c>
      <c r="O18" s="81" t="s">
        <v>24</v>
      </c>
      <c r="P18" s="55">
        <v>5762</v>
      </c>
      <c r="Q18" s="57">
        <v>0.04668611246151353</v>
      </c>
      <c r="R18" s="55">
        <v>7997</v>
      </c>
      <c r="S18" s="57">
        <v>0.04193189802531539</v>
      </c>
      <c r="T18" s="104">
        <v>-0.27947980492684754</v>
      </c>
      <c r="U18" s="85">
        <v>2</v>
      </c>
    </row>
    <row r="19" spans="1:21" ht="14.25" customHeight="1">
      <c r="A19" s="53">
        <v>9</v>
      </c>
      <c r="B19" s="81" t="s">
        <v>35</v>
      </c>
      <c r="C19" s="55">
        <v>1209</v>
      </c>
      <c r="D19" s="57">
        <v>0.04758531113472665</v>
      </c>
      <c r="E19" s="55">
        <v>818</v>
      </c>
      <c r="F19" s="57">
        <v>0.02505283145998591</v>
      </c>
      <c r="G19" s="96">
        <v>0.47799511002444994</v>
      </c>
      <c r="H19" s="83">
        <v>4</v>
      </c>
      <c r="I19" s="55">
        <v>670</v>
      </c>
      <c r="J19" s="56">
        <v>0.8044776119402985</v>
      </c>
      <c r="K19" s="85">
        <v>1</v>
      </c>
      <c r="L19" s="13"/>
      <c r="M19" s="13"/>
      <c r="N19" s="53">
        <v>9</v>
      </c>
      <c r="O19" s="81" t="s">
        <v>35</v>
      </c>
      <c r="P19" s="55">
        <v>5613</v>
      </c>
      <c r="Q19" s="57">
        <v>0.04547885269810403</v>
      </c>
      <c r="R19" s="55">
        <v>5966</v>
      </c>
      <c r="S19" s="57">
        <v>0.031282443868829765</v>
      </c>
      <c r="T19" s="104">
        <v>-0.05916862219242369</v>
      </c>
      <c r="U19" s="85">
        <v>4</v>
      </c>
    </row>
    <row r="20" spans="1:21" ht="14.25" customHeight="1">
      <c r="A20" s="61">
        <v>10</v>
      </c>
      <c r="B20" s="86" t="s">
        <v>22</v>
      </c>
      <c r="C20" s="63">
        <v>980</v>
      </c>
      <c r="D20" s="65">
        <v>0.03857204707364112</v>
      </c>
      <c r="E20" s="63">
        <v>2271</v>
      </c>
      <c r="F20" s="65">
        <v>0.06955376558145233</v>
      </c>
      <c r="G20" s="97">
        <v>-0.5684720387494495</v>
      </c>
      <c r="H20" s="88">
        <v>-5</v>
      </c>
      <c r="I20" s="63">
        <v>590</v>
      </c>
      <c r="J20" s="64">
        <v>0.6610169491525424</v>
      </c>
      <c r="K20" s="90">
        <v>1</v>
      </c>
      <c r="L20" s="13"/>
      <c r="M20" s="13"/>
      <c r="N20" s="61">
        <v>10</v>
      </c>
      <c r="O20" s="86" t="s">
        <v>31</v>
      </c>
      <c r="P20" s="63">
        <v>4934</v>
      </c>
      <c r="Q20" s="65">
        <v>0.03997731323934532</v>
      </c>
      <c r="R20" s="63">
        <v>9223</v>
      </c>
      <c r="S20" s="65">
        <v>0.04836037207546379</v>
      </c>
      <c r="T20" s="105">
        <v>-0.46503306950016265</v>
      </c>
      <c r="U20" s="90">
        <v>-3</v>
      </c>
    </row>
    <row r="21" spans="1:21" ht="14.25" customHeight="1">
      <c r="A21" s="45">
        <v>11</v>
      </c>
      <c r="B21" s="75" t="s">
        <v>36</v>
      </c>
      <c r="C21" s="47">
        <v>954</v>
      </c>
      <c r="D21" s="49">
        <v>0.0375487070492384</v>
      </c>
      <c r="E21" s="47">
        <v>612</v>
      </c>
      <c r="F21" s="49">
        <v>0.018743683195001686</v>
      </c>
      <c r="G21" s="95">
        <v>0.5588235294117647</v>
      </c>
      <c r="H21" s="77">
        <v>8</v>
      </c>
      <c r="I21" s="47">
        <v>455</v>
      </c>
      <c r="J21" s="48">
        <v>1.0967032967032968</v>
      </c>
      <c r="K21" s="79">
        <v>1</v>
      </c>
      <c r="L21" s="13"/>
      <c r="M21" s="13"/>
      <c r="N21" s="45">
        <v>11</v>
      </c>
      <c r="O21" s="75" t="s">
        <v>36</v>
      </c>
      <c r="P21" s="47">
        <v>4752</v>
      </c>
      <c r="Q21" s="49">
        <v>0.038502673796791446</v>
      </c>
      <c r="R21" s="47">
        <v>5322</v>
      </c>
      <c r="S21" s="49">
        <v>0.027905659783759976</v>
      </c>
      <c r="T21" s="103">
        <v>-0.10710259301014657</v>
      </c>
      <c r="U21" s="79">
        <v>3</v>
      </c>
    </row>
    <row r="22" spans="1:21" ht="14.25" customHeight="1">
      <c r="A22" s="53">
        <v>12</v>
      </c>
      <c r="B22" s="81" t="s">
        <v>24</v>
      </c>
      <c r="C22" s="55">
        <v>939</v>
      </c>
      <c r="D22" s="57">
        <v>0.036958318573621446</v>
      </c>
      <c r="E22" s="55">
        <v>1579</v>
      </c>
      <c r="F22" s="57">
        <v>0.04835992772043735</v>
      </c>
      <c r="G22" s="96">
        <v>-0.4053198226725776</v>
      </c>
      <c r="H22" s="83">
        <v>-3</v>
      </c>
      <c r="I22" s="55">
        <v>832</v>
      </c>
      <c r="J22" s="56">
        <v>0.12860576923076916</v>
      </c>
      <c r="K22" s="85">
        <v>-5</v>
      </c>
      <c r="L22" s="13"/>
      <c r="M22" s="13"/>
      <c r="N22" s="53">
        <v>12</v>
      </c>
      <c r="O22" s="81" t="s">
        <v>22</v>
      </c>
      <c r="P22" s="55">
        <v>4396</v>
      </c>
      <c r="Q22" s="57">
        <v>0.035618214227839895</v>
      </c>
      <c r="R22" s="55">
        <v>12181</v>
      </c>
      <c r="S22" s="57">
        <v>0.06387050767117254</v>
      </c>
      <c r="T22" s="104">
        <v>-0.639110089483622</v>
      </c>
      <c r="U22" s="85">
        <v>-8</v>
      </c>
    </row>
    <row r="23" spans="1:21" ht="14.25" customHeight="1">
      <c r="A23" s="53">
        <v>13</v>
      </c>
      <c r="B23" s="81" t="s">
        <v>29</v>
      </c>
      <c r="C23" s="55">
        <v>901</v>
      </c>
      <c r="D23" s="57">
        <v>0.035462667768725156</v>
      </c>
      <c r="E23" s="55">
        <v>1158</v>
      </c>
      <c r="F23" s="57">
        <v>0.035465988790542406</v>
      </c>
      <c r="G23" s="96">
        <v>-0.22193436960276336</v>
      </c>
      <c r="H23" s="83">
        <v>-2</v>
      </c>
      <c r="I23" s="55">
        <v>439</v>
      </c>
      <c r="J23" s="56">
        <v>1.0523917995444192</v>
      </c>
      <c r="K23" s="85">
        <v>0</v>
      </c>
      <c r="L23" s="13"/>
      <c r="M23" s="13"/>
      <c r="N23" s="53">
        <v>13</v>
      </c>
      <c r="O23" s="81" t="s">
        <v>29</v>
      </c>
      <c r="P23" s="55">
        <v>3747</v>
      </c>
      <c r="Q23" s="57">
        <v>0.03035974720466699</v>
      </c>
      <c r="R23" s="55">
        <v>6002</v>
      </c>
      <c r="S23" s="57">
        <v>0.03147120819656659</v>
      </c>
      <c r="T23" s="104">
        <v>-0.3757080973008997</v>
      </c>
      <c r="U23" s="85">
        <v>-1</v>
      </c>
    </row>
    <row r="24" spans="1:21" ht="14.25" customHeight="1">
      <c r="A24" s="53">
        <v>14</v>
      </c>
      <c r="B24" s="81" t="s">
        <v>25</v>
      </c>
      <c r="C24" s="55">
        <v>543</v>
      </c>
      <c r="D24" s="57">
        <v>0.021372062817333806</v>
      </c>
      <c r="E24" s="55">
        <v>1030</v>
      </c>
      <c r="F24" s="57">
        <v>0.031545741324921134</v>
      </c>
      <c r="G24" s="96">
        <v>-0.4728155339805825</v>
      </c>
      <c r="H24" s="83">
        <v>-2</v>
      </c>
      <c r="I24" s="55">
        <v>340</v>
      </c>
      <c r="J24" s="56">
        <v>0.5970588235294119</v>
      </c>
      <c r="K24" s="85">
        <v>0</v>
      </c>
      <c r="L24" s="13"/>
      <c r="M24" s="13"/>
      <c r="N24" s="53">
        <v>14</v>
      </c>
      <c r="O24" s="81" t="s">
        <v>25</v>
      </c>
      <c r="P24" s="55">
        <v>3300</v>
      </c>
      <c r="Q24" s="57">
        <v>0.026737967914438502</v>
      </c>
      <c r="R24" s="55">
        <v>6342</v>
      </c>
      <c r="S24" s="57">
        <v>0.033253982402969895</v>
      </c>
      <c r="T24" s="104">
        <v>-0.4796594134342479</v>
      </c>
      <c r="U24" s="85">
        <v>-3</v>
      </c>
    </row>
    <row r="25" spans="1:21" ht="14.25" customHeight="1">
      <c r="A25" s="61">
        <v>15</v>
      </c>
      <c r="B25" s="86" t="s">
        <v>28</v>
      </c>
      <c r="C25" s="63">
        <v>471</v>
      </c>
      <c r="D25" s="65">
        <v>0.018538198134372418</v>
      </c>
      <c r="E25" s="63">
        <v>716</v>
      </c>
      <c r="F25" s="65">
        <v>0.021928884260818963</v>
      </c>
      <c r="G25" s="97">
        <v>-0.3421787709497207</v>
      </c>
      <c r="H25" s="88">
        <v>0</v>
      </c>
      <c r="I25" s="63">
        <v>263</v>
      </c>
      <c r="J25" s="64">
        <v>0.790874524714829</v>
      </c>
      <c r="K25" s="90">
        <v>1</v>
      </c>
      <c r="L25" s="13"/>
      <c r="M25" s="13"/>
      <c r="N25" s="61">
        <v>15</v>
      </c>
      <c r="O25" s="86" t="s">
        <v>52</v>
      </c>
      <c r="P25" s="63">
        <v>2630</v>
      </c>
      <c r="Q25" s="65">
        <v>0.021309350186355533</v>
      </c>
      <c r="R25" s="63">
        <v>4069</v>
      </c>
      <c r="S25" s="65">
        <v>0.02133561248780897</v>
      </c>
      <c r="T25" s="105">
        <v>-0.3536495453428361</v>
      </c>
      <c r="U25" s="90">
        <v>0</v>
      </c>
    </row>
    <row r="26" spans="1:21" ht="14.25" customHeight="1">
      <c r="A26" s="45"/>
      <c r="B26" s="75" t="s">
        <v>30</v>
      </c>
      <c r="C26" s="47">
        <v>471</v>
      </c>
      <c r="D26" s="49">
        <v>0.018538198134372418</v>
      </c>
      <c r="E26" s="47">
        <v>687</v>
      </c>
      <c r="F26" s="49">
        <v>0.021040703194389145</v>
      </c>
      <c r="G26" s="95">
        <v>-0.31441048034934493</v>
      </c>
      <c r="H26" s="77">
        <v>1</v>
      </c>
      <c r="I26" s="47">
        <v>232</v>
      </c>
      <c r="J26" s="48">
        <v>1.0301724137931036</v>
      </c>
      <c r="K26" s="79">
        <v>3</v>
      </c>
      <c r="L26" s="13"/>
      <c r="M26" s="13"/>
      <c r="N26" s="45">
        <v>16</v>
      </c>
      <c r="O26" s="75" t="s">
        <v>30</v>
      </c>
      <c r="P26" s="47">
        <v>2605</v>
      </c>
      <c r="Q26" s="49">
        <v>0.021106789823367365</v>
      </c>
      <c r="R26" s="47">
        <v>3933</v>
      </c>
      <c r="S26" s="49">
        <v>0.020622502805247647</v>
      </c>
      <c r="T26" s="103">
        <v>-0.3376557335367404</v>
      </c>
      <c r="U26" s="79">
        <v>0</v>
      </c>
    </row>
    <row r="27" spans="1:21" ht="14.25" customHeight="1">
      <c r="A27" s="53"/>
      <c r="B27" s="81" t="s">
        <v>27</v>
      </c>
      <c r="C27" s="55">
        <v>471</v>
      </c>
      <c r="D27" s="57">
        <v>0.018538198134372418</v>
      </c>
      <c r="E27" s="55">
        <v>670</v>
      </c>
      <c r="F27" s="57">
        <v>0.020520045327861322</v>
      </c>
      <c r="G27" s="96">
        <v>-0.29701492537313434</v>
      </c>
      <c r="H27" s="83">
        <v>2</v>
      </c>
      <c r="I27" s="55">
        <v>236</v>
      </c>
      <c r="J27" s="56">
        <v>0.9957627118644068</v>
      </c>
      <c r="K27" s="85">
        <v>2</v>
      </c>
      <c r="L27" s="13"/>
      <c r="M27" s="13"/>
      <c r="N27" s="53">
        <v>17</v>
      </c>
      <c r="O27" s="81" t="s">
        <v>27</v>
      </c>
      <c r="P27" s="55">
        <v>2385</v>
      </c>
      <c r="Q27" s="57">
        <v>0.019324258629071462</v>
      </c>
      <c r="R27" s="55">
        <v>3740</v>
      </c>
      <c r="S27" s="57">
        <v>0.01961051627043636</v>
      </c>
      <c r="T27" s="104">
        <v>-0.3622994652406417</v>
      </c>
      <c r="U27" s="85">
        <v>1</v>
      </c>
    </row>
    <row r="28" spans="1:21" ht="14.25" customHeight="1">
      <c r="A28" s="53">
        <v>18</v>
      </c>
      <c r="B28" s="81" t="s">
        <v>52</v>
      </c>
      <c r="C28" s="55">
        <v>439</v>
      </c>
      <c r="D28" s="57">
        <v>0.01727870271972291</v>
      </c>
      <c r="E28" s="55">
        <v>805</v>
      </c>
      <c r="F28" s="57">
        <v>0.024654681326758753</v>
      </c>
      <c r="G28" s="96">
        <v>-0.4546583850931677</v>
      </c>
      <c r="H28" s="83">
        <v>-4</v>
      </c>
      <c r="I28" s="55">
        <v>334</v>
      </c>
      <c r="J28" s="56">
        <v>0.3143712574850299</v>
      </c>
      <c r="K28" s="85">
        <v>-3</v>
      </c>
      <c r="L28" s="13"/>
      <c r="M28" s="13"/>
      <c r="N28" s="53">
        <v>18</v>
      </c>
      <c r="O28" s="81" t="s">
        <v>28</v>
      </c>
      <c r="P28" s="55">
        <v>2079</v>
      </c>
      <c r="Q28" s="57">
        <v>0.016844919786096257</v>
      </c>
      <c r="R28" s="55">
        <v>3611</v>
      </c>
      <c r="S28" s="57">
        <v>0.018934110762712755</v>
      </c>
      <c r="T28" s="104">
        <v>-0.42425920797563</v>
      </c>
      <c r="U28" s="85">
        <v>1</v>
      </c>
    </row>
    <row r="29" spans="1:21" ht="14.25" customHeight="1">
      <c r="A29" s="53">
        <v>19</v>
      </c>
      <c r="B29" s="81" t="s">
        <v>33</v>
      </c>
      <c r="C29" s="55">
        <v>280</v>
      </c>
      <c r="D29" s="57">
        <v>0.011020584878183177</v>
      </c>
      <c r="E29" s="55">
        <v>400</v>
      </c>
      <c r="F29" s="57">
        <v>0.01225077333006646</v>
      </c>
      <c r="G29" s="96">
        <v>-0.30000000000000004</v>
      </c>
      <c r="H29" s="83">
        <v>1</v>
      </c>
      <c r="I29" s="55">
        <v>202</v>
      </c>
      <c r="J29" s="56">
        <v>0.38613861386138604</v>
      </c>
      <c r="K29" s="85">
        <v>0</v>
      </c>
      <c r="N29" s="53">
        <v>19</v>
      </c>
      <c r="O29" s="81" t="s">
        <v>83</v>
      </c>
      <c r="P29" s="55">
        <v>1375</v>
      </c>
      <c r="Q29" s="57">
        <v>0.011140819964349376</v>
      </c>
      <c r="R29" s="55">
        <v>1641</v>
      </c>
      <c r="S29" s="57">
        <v>0.008604507272670071</v>
      </c>
      <c r="T29" s="104">
        <v>-0.162096282754418</v>
      </c>
      <c r="U29" s="85">
        <v>3</v>
      </c>
    </row>
    <row r="30" spans="1:21" ht="14.25" customHeight="1">
      <c r="A30" s="61">
        <v>20</v>
      </c>
      <c r="B30" s="86" t="s">
        <v>124</v>
      </c>
      <c r="C30" s="63">
        <v>260</v>
      </c>
      <c r="D30" s="65">
        <v>0.010233400244027236</v>
      </c>
      <c r="E30" s="63">
        <v>295</v>
      </c>
      <c r="F30" s="65">
        <v>0.009034945330924015</v>
      </c>
      <c r="G30" s="97">
        <v>-0.11864406779661019</v>
      </c>
      <c r="H30" s="88">
        <v>1</v>
      </c>
      <c r="I30" s="63">
        <v>119</v>
      </c>
      <c r="J30" s="64">
        <v>1.1848739495798317</v>
      </c>
      <c r="K30" s="90">
        <v>1</v>
      </c>
      <c r="N30" s="61">
        <v>20</v>
      </c>
      <c r="O30" s="86" t="s">
        <v>47</v>
      </c>
      <c r="P30" s="63">
        <v>1066</v>
      </c>
      <c r="Q30" s="65">
        <v>0.008637173877815589</v>
      </c>
      <c r="R30" s="63">
        <v>3886</v>
      </c>
      <c r="S30" s="65">
        <v>0.020376060488480133</v>
      </c>
      <c r="T30" s="105">
        <v>-0.7256819351518271</v>
      </c>
      <c r="U30" s="90">
        <v>-3</v>
      </c>
    </row>
    <row r="31" spans="1:21" ht="14.25" customHeight="1">
      <c r="A31" s="114" t="s">
        <v>50</v>
      </c>
      <c r="B31" s="115"/>
      <c r="C31" s="3">
        <f>SUM(C11:C30)</f>
        <v>23832</v>
      </c>
      <c r="D31" s="6">
        <f>C31/C33</f>
        <v>0.9380092100602196</v>
      </c>
      <c r="E31" s="3">
        <f>SUM(E11:E30)</f>
        <v>30504</v>
      </c>
      <c r="F31" s="6">
        <f>E31/E33</f>
        <v>0.9342439741508682</v>
      </c>
      <c r="G31" s="16">
        <f>C31/E31-1</f>
        <v>-0.21872541306058224</v>
      </c>
      <c r="H31" s="16"/>
      <c r="I31" s="3">
        <f>SUM(I11:I30)</f>
        <v>13876</v>
      </c>
      <c r="J31" s="17">
        <f>C31/I31-1</f>
        <v>0.7174978379936581</v>
      </c>
      <c r="K31" s="18"/>
      <c r="N31" s="114" t="s">
        <v>50</v>
      </c>
      <c r="O31" s="115"/>
      <c r="P31" s="3">
        <f>SUM(P11:P30)</f>
        <v>116280</v>
      </c>
      <c r="Q31" s="6">
        <f>P31/P33</f>
        <v>0.9421487603305785</v>
      </c>
      <c r="R31" s="3">
        <f>SUM(R11:R30)</f>
        <v>179213</v>
      </c>
      <c r="S31" s="6">
        <f>R31/R33</f>
        <v>0.9396950407416341</v>
      </c>
      <c r="T31" s="16">
        <f>P31/R31-1</f>
        <v>-0.35116314106677526</v>
      </c>
      <c r="U31" s="100"/>
    </row>
    <row r="32" spans="1:21" ht="14.25" customHeight="1">
      <c r="A32" s="114" t="s">
        <v>12</v>
      </c>
      <c r="B32" s="115"/>
      <c r="C32" s="3">
        <f>C33-SUM(C11:C30)</f>
        <v>1575</v>
      </c>
      <c r="D32" s="6">
        <f>C32/C33</f>
        <v>0.061990789939780376</v>
      </c>
      <c r="E32" s="3">
        <f>E33-SUM(E11:E30)</f>
        <v>2147</v>
      </c>
      <c r="F32" s="6">
        <f>E32/E33</f>
        <v>0.06575602584913173</v>
      </c>
      <c r="G32" s="16">
        <f>C32/E32-1</f>
        <v>-0.2664182580344667</v>
      </c>
      <c r="H32" s="16"/>
      <c r="I32" s="3">
        <f>I33-SUM(I11:I30)</f>
        <v>788</v>
      </c>
      <c r="J32" s="17">
        <f>C32/I32-1</f>
        <v>0.998730964467005</v>
      </c>
      <c r="K32" s="18"/>
      <c r="N32" s="114" t="s">
        <v>12</v>
      </c>
      <c r="O32" s="115"/>
      <c r="P32" s="3">
        <f>P33-SUM(P11:P30)</f>
        <v>7140</v>
      </c>
      <c r="Q32" s="6">
        <f>P32/P33</f>
        <v>0.05785123966942149</v>
      </c>
      <c r="R32" s="3">
        <f>R33-SUM(R11:R30)</f>
        <v>11501</v>
      </c>
      <c r="S32" s="6">
        <f>R32/R33</f>
        <v>0.06030495925836593</v>
      </c>
      <c r="T32" s="16">
        <f>P32/R32-1</f>
        <v>-0.379184418746196</v>
      </c>
      <c r="U32" s="101"/>
    </row>
    <row r="33" spans="1:21" ht="14.25" customHeight="1">
      <c r="A33" s="116" t="s">
        <v>38</v>
      </c>
      <c r="B33" s="117"/>
      <c r="C33" s="23">
        <v>25407</v>
      </c>
      <c r="D33" s="93">
        <v>1</v>
      </c>
      <c r="E33" s="23">
        <v>32651</v>
      </c>
      <c r="F33" s="93">
        <v>0.9984073994670912</v>
      </c>
      <c r="G33" s="19">
        <v>-0.22186150500750357</v>
      </c>
      <c r="H33" s="19"/>
      <c r="I33" s="23">
        <v>14664</v>
      </c>
      <c r="J33" s="39">
        <v>0.7326104746317512</v>
      </c>
      <c r="K33" s="94"/>
      <c r="L33" s="13"/>
      <c r="M33" s="13"/>
      <c r="N33" s="116" t="s">
        <v>38</v>
      </c>
      <c r="O33" s="117"/>
      <c r="P33" s="23">
        <v>123420</v>
      </c>
      <c r="Q33" s="93">
        <v>1</v>
      </c>
      <c r="R33" s="23">
        <v>190714</v>
      </c>
      <c r="S33" s="93">
        <v>1</v>
      </c>
      <c r="T33" s="102">
        <v>-0.3528529630756001</v>
      </c>
      <c r="U33" s="94"/>
    </row>
    <row r="34" spans="1:14" ht="14.25" customHeight="1">
      <c r="A34" t="s">
        <v>75</v>
      </c>
      <c r="N34" t="s">
        <v>75</v>
      </c>
    </row>
    <row r="35" spans="1:14" ht="15">
      <c r="A35" s="9" t="s">
        <v>77</v>
      </c>
      <c r="N35" s="9" t="s">
        <v>77</v>
      </c>
    </row>
    <row r="37" ht="15">
      <c r="V37" s="44"/>
    </row>
    <row r="39" spans="1:21" ht="15">
      <c r="A39" s="140" t="s">
        <v>125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3"/>
      <c r="M39" s="20"/>
      <c r="N39" s="140" t="s">
        <v>96</v>
      </c>
      <c r="O39" s="140"/>
      <c r="P39" s="140"/>
      <c r="Q39" s="140"/>
      <c r="R39" s="140"/>
      <c r="S39" s="140"/>
      <c r="T39" s="140"/>
      <c r="U39" s="140"/>
    </row>
    <row r="40" spans="1:21" ht="15">
      <c r="A40" s="141" t="s">
        <v>126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3"/>
      <c r="M40" s="20"/>
      <c r="N40" s="141" t="s">
        <v>97</v>
      </c>
      <c r="O40" s="141"/>
      <c r="P40" s="141"/>
      <c r="Q40" s="141"/>
      <c r="R40" s="141"/>
      <c r="S40" s="141"/>
      <c r="T40" s="141"/>
      <c r="U40" s="141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1"/>
      <c r="K41" s="72" t="s">
        <v>4</v>
      </c>
      <c r="L41" s="13"/>
      <c r="M41" s="13"/>
      <c r="N41" s="14"/>
      <c r="O41" s="14"/>
      <c r="P41" s="14"/>
      <c r="Q41" s="14"/>
      <c r="R41" s="14"/>
      <c r="S41" s="14"/>
      <c r="T41" s="71"/>
      <c r="U41" s="72" t="s">
        <v>4</v>
      </c>
    </row>
    <row r="42" spans="1:21" ht="15">
      <c r="A42" s="142" t="s">
        <v>0</v>
      </c>
      <c r="B42" s="142" t="s">
        <v>49</v>
      </c>
      <c r="C42" s="144" t="s">
        <v>110</v>
      </c>
      <c r="D42" s="145"/>
      <c r="E42" s="145"/>
      <c r="F42" s="145"/>
      <c r="G42" s="145"/>
      <c r="H42" s="146"/>
      <c r="I42" s="144" t="s">
        <v>108</v>
      </c>
      <c r="J42" s="145"/>
      <c r="K42" s="146"/>
      <c r="L42" s="13"/>
      <c r="M42" s="13"/>
      <c r="N42" s="142" t="s">
        <v>0</v>
      </c>
      <c r="O42" s="142" t="s">
        <v>49</v>
      </c>
      <c r="P42" s="144" t="s">
        <v>118</v>
      </c>
      <c r="Q42" s="145"/>
      <c r="R42" s="145"/>
      <c r="S42" s="145"/>
      <c r="T42" s="145"/>
      <c r="U42" s="146"/>
    </row>
    <row r="43" spans="1:21" ht="15">
      <c r="A43" s="143"/>
      <c r="B43" s="143"/>
      <c r="C43" s="164" t="s">
        <v>111</v>
      </c>
      <c r="D43" s="165"/>
      <c r="E43" s="165"/>
      <c r="F43" s="165"/>
      <c r="G43" s="165"/>
      <c r="H43" s="166"/>
      <c r="I43" s="118" t="s">
        <v>109</v>
      </c>
      <c r="J43" s="119"/>
      <c r="K43" s="120"/>
      <c r="L43" s="13"/>
      <c r="M43" s="13"/>
      <c r="N43" s="143"/>
      <c r="O43" s="143"/>
      <c r="P43" s="118" t="s">
        <v>119</v>
      </c>
      <c r="Q43" s="119"/>
      <c r="R43" s="119"/>
      <c r="S43" s="119"/>
      <c r="T43" s="119"/>
      <c r="U43" s="120"/>
    </row>
    <row r="44" spans="1:21" ht="15" customHeight="1">
      <c r="A44" s="143"/>
      <c r="B44" s="143"/>
      <c r="C44" s="121">
        <v>2020</v>
      </c>
      <c r="D44" s="122"/>
      <c r="E44" s="147">
        <v>2019</v>
      </c>
      <c r="F44" s="122"/>
      <c r="G44" s="125" t="s">
        <v>5</v>
      </c>
      <c r="H44" s="135" t="s">
        <v>57</v>
      </c>
      <c r="I44" s="149">
        <v>2020</v>
      </c>
      <c r="J44" s="136" t="s">
        <v>112</v>
      </c>
      <c r="K44" s="135" t="s">
        <v>113</v>
      </c>
      <c r="L44" s="13"/>
      <c r="M44" s="13"/>
      <c r="N44" s="143"/>
      <c r="O44" s="143"/>
      <c r="P44" s="121">
        <v>2020</v>
      </c>
      <c r="Q44" s="122"/>
      <c r="R44" s="121">
        <v>2019</v>
      </c>
      <c r="S44" s="122"/>
      <c r="T44" s="125" t="s">
        <v>5</v>
      </c>
      <c r="U44" s="127" t="s">
        <v>90</v>
      </c>
    </row>
    <row r="45" spans="1:21" ht="15" customHeight="1">
      <c r="A45" s="129" t="s">
        <v>6</v>
      </c>
      <c r="B45" s="129" t="s">
        <v>49</v>
      </c>
      <c r="C45" s="123"/>
      <c r="D45" s="124"/>
      <c r="E45" s="148"/>
      <c r="F45" s="124"/>
      <c r="G45" s="126"/>
      <c r="H45" s="136"/>
      <c r="I45" s="149"/>
      <c r="J45" s="136"/>
      <c r="K45" s="136"/>
      <c r="L45" s="13"/>
      <c r="M45" s="13"/>
      <c r="N45" s="129" t="s">
        <v>6</v>
      </c>
      <c r="O45" s="129" t="s">
        <v>49</v>
      </c>
      <c r="P45" s="123"/>
      <c r="Q45" s="124"/>
      <c r="R45" s="123"/>
      <c r="S45" s="124"/>
      <c r="T45" s="126"/>
      <c r="U45" s="128"/>
    </row>
    <row r="46" spans="1:21" ht="15" customHeight="1">
      <c r="A46" s="129"/>
      <c r="B46" s="129"/>
      <c r="C46" s="107" t="s">
        <v>8</v>
      </c>
      <c r="D46" s="73" t="s">
        <v>2</v>
      </c>
      <c r="E46" s="107" t="s">
        <v>8</v>
      </c>
      <c r="F46" s="73" t="s">
        <v>2</v>
      </c>
      <c r="G46" s="131" t="s">
        <v>9</v>
      </c>
      <c r="H46" s="131" t="s">
        <v>58</v>
      </c>
      <c r="I46" s="74" t="s">
        <v>8</v>
      </c>
      <c r="J46" s="137" t="s">
        <v>114</v>
      </c>
      <c r="K46" s="137" t="s">
        <v>115</v>
      </c>
      <c r="L46" s="13"/>
      <c r="M46" s="13"/>
      <c r="N46" s="129"/>
      <c r="O46" s="129"/>
      <c r="P46" s="107" t="s">
        <v>8</v>
      </c>
      <c r="Q46" s="73" t="s">
        <v>2</v>
      </c>
      <c r="R46" s="107" t="s">
        <v>8</v>
      </c>
      <c r="S46" s="73" t="s">
        <v>2</v>
      </c>
      <c r="T46" s="131" t="s">
        <v>9</v>
      </c>
      <c r="U46" s="133" t="s">
        <v>91</v>
      </c>
    </row>
    <row r="47" spans="1:21" ht="15" customHeight="1">
      <c r="A47" s="130"/>
      <c r="B47" s="130"/>
      <c r="C47" s="110" t="s">
        <v>10</v>
      </c>
      <c r="D47" s="36" t="s">
        <v>11</v>
      </c>
      <c r="E47" s="110" t="s">
        <v>10</v>
      </c>
      <c r="F47" s="36" t="s">
        <v>11</v>
      </c>
      <c r="G47" s="139"/>
      <c r="H47" s="139"/>
      <c r="I47" s="110" t="s">
        <v>10</v>
      </c>
      <c r="J47" s="138"/>
      <c r="K47" s="138"/>
      <c r="L47" s="13"/>
      <c r="M47" s="13"/>
      <c r="N47" s="130"/>
      <c r="O47" s="130"/>
      <c r="P47" s="110" t="s">
        <v>10</v>
      </c>
      <c r="Q47" s="36" t="s">
        <v>11</v>
      </c>
      <c r="R47" s="110" t="s">
        <v>10</v>
      </c>
      <c r="S47" s="36" t="s">
        <v>11</v>
      </c>
      <c r="T47" s="132"/>
      <c r="U47" s="134"/>
    </row>
    <row r="48" spans="1:21" ht="15">
      <c r="A48" s="45">
        <v>1</v>
      </c>
      <c r="B48" s="75" t="s">
        <v>41</v>
      </c>
      <c r="C48" s="47">
        <v>1098</v>
      </c>
      <c r="D48" s="52">
        <v>0.04321643641516117</v>
      </c>
      <c r="E48" s="47">
        <v>888</v>
      </c>
      <c r="F48" s="52">
        <v>0.02719671679274754</v>
      </c>
      <c r="G48" s="76">
        <v>0.2364864864864864</v>
      </c>
      <c r="H48" s="77">
        <v>3</v>
      </c>
      <c r="I48" s="47">
        <v>553</v>
      </c>
      <c r="J48" s="78">
        <v>0.9855334538878842</v>
      </c>
      <c r="K48" s="79">
        <v>1</v>
      </c>
      <c r="L48" s="13"/>
      <c r="M48" s="13"/>
      <c r="N48" s="45">
        <v>1</v>
      </c>
      <c r="O48" s="75" t="s">
        <v>39</v>
      </c>
      <c r="P48" s="47">
        <v>5750</v>
      </c>
      <c r="Q48" s="52">
        <v>0.04658888348727921</v>
      </c>
      <c r="R48" s="47">
        <v>8281</v>
      </c>
      <c r="S48" s="52">
        <v>0.04342103883301698</v>
      </c>
      <c r="T48" s="50">
        <v>-0.30563941552952545</v>
      </c>
      <c r="U48" s="79">
        <v>0</v>
      </c>
    </row>
    <row r="49" spans="1:21" ht="15">
      <c r="A49" s="80">
        <v>2</v>
      </c>
      <c r="B49" s="81" t="s">
        <v>39</v>
      </c>
      <c r="C49" s="55">
        <v>1031</v>
      </c>
      <c r="D49" s="60">
        <v>0.04057936789073877</v>
      </c>
      <c r="E49" s="55">
        <v>1338</v>
      </c>
      <c r="F49" s="60">
        <v>0.04097883678907231</v>
      </c>
      <c r="G49" s="82">
        <v>-0.22944693572496266</v>
      </c>
      <c r="H49" s="83">
        <v>0</v>
      </c>
      <c r="I49" s="55">
        <v>579</v>
      </c>
      <c r="J49" s="84">
        <v>0.7806563039723662</v>
      </c>
      <c r="K49" s="85">
        <v>-1</v>
      </c>
      <c r="L49" s="13"/>
      <c r="M49" s="13"/>
      <c r="N49" s="80">
        <v>2</v>
      </c>
      <c r="O49" s="81" t="s">
        <v>60</v>
      </c>
      <c r="P49" s="55">
        <v>5403</v>
      </c>
      <c r="Q49" s="60">
        <v>0.0437773456490034</v>
      </c>
      <c r="R49" s="55">
        <v>5411</v>
      </c>
      <c r="S49" s="60">
        <v>0.028372327149553782</v>
      </c>
      <c r="T49" s="58">
        <v>-0.0014784697837737504</v>
      </c>
      <c r="U49" s="85">
        <v>2</v>
      </c>
    </row>
    <row r="50" spans="1:21" ht="15">
      <c r="A50" s="80">
        <v>3</v>
      </c>
      <c r="B50" s="81" t="s">
        <v>46</v>
      </c>
      <c r="C50" s="55">
        <v>934</v>
      </c>
      <c r="D50" s="60">
        <v>0.03676152241508246</v>
      </c>
      <c r="E50" s="55">
        <v>931</v>
      </c>
      <c r="F50" s="60">
        <v>0.028513674925729687</v>
      </c>
      <c r="G50" s="82">
        <v>0.0032223415682062218</v>
      </c>
      <c r="H50" s="83">
        <v>0</v>
      </c>
      <c r="I50" s="55">
        <v>492</v>
      </c>
      <c r="J50" s="84">
        <v>0.8983739837398375</v>
      </c>
      <c r="K50" s="85">
        <v>1</v>
      </c>
      <c r="L50" s="13"/>
      <c r="M50" s="13"/>
      <c r="N50" s="80">
        <v>3</v>
      </c>
      <c r="O50" s="81" t="s">
        <v>41</v>
      </c>
      <c r="P50" s="55">
        <v>4383</v>
      </c>
      <c r="Q50" s="60">
        <v>0.035512882839086046</v>
      </c>
      <c r="R50" s="55">
        <v>6136</v>
      </c>
      <c r="S50" s="60">
        <v>0.03217383097203142</v>
      </c>
      <c r="T50" s="58">
        <v>-0.28569100391134294</v>
      </c>
      <c r="U50" s="85">
        <v>-1</v>
      </c>
    </row>
    <row r="51" spans="1:21" ht="15">
      <c r="A51" s="80">
        <v>4</v>
      </c>
      <c r="B51" s="81" t="s">
        <v>44</v>
      </c>
      <c r="C51" s="55">
        <v>802</v>
      </c>
      <c r="D51" s="60">
        <v>0.03156610382965325</v>
      </c>
      <c r="E51" s="55">
        <v>638</v>
      </c>
      <c r="F51" s="60">
        <v>0.019539983461456006</v>
      </c>
      <c r="G51" s="82">
        <v>0.25705329153605017</v>
      </c>
      <c r="H51" s="83">
        <v>3</v>
      </c>
      <c r="I51" s="55">
        <v>339</v>
      </c>
      <c r="J51" s="84">
        <v>1.365781710914454</v>
      </c>
      <c r="K51" s="85">
        <v>2</v>
      </c>
      <c r="L51" s="13"/>
      <c r="M51" s="13"/>
      <c r="N51" s="80">
        <v>4</v>
      </c>
      <c r="O51" s="81" t="s">
        <v>46</v>
      </c>
      <c r="P51" s="55">
        <v>2937</v>
      </c>
      <c r="Q51" s="60">
        <v>0.023796791443850267</v>
      </c>
      <c r="R51" s="55">
        <v>3835</v>
      </c>
      <c r="S51" s="60">
        <v>0.020108644357519637</v>
      </c>
      <c r="T51" s="58">
        <v>-0.23415906127770536</v>
      </c>
      <c r="U51" s="85">
        <v>3</v>
      </c>
    </row>
    <row r="52" spans="1:21" ht="15">
      <c r="A52" s="80">
        <v>5</v>
      </c>
      <c r="B52" s="86" t="s">
        <v>60</v>
      </c>
      <c r="C52" s="63">
        <v>569</v>
      </c>
      <c r="D52" s="68">
        <v>0.02239540284173653</v>
      </c>
      <c r="E52" s="63">
        <v>1457</v>
      </c>
      <c r="F52" s="68">
        <v>0.04462344185476708</v>
      </c>
      <c r="G52" s="87">
        <v>-0.609471516815374</v>
      </c>
      <c r="H52" s="88">
        <v>-4</v>
      </c>
      <c r="I52" s="63">
        <v>519</v>
      </c>
      <c r="J52" s="89">
        <v>0.09633911368015413</v>
      </c>
      <c r="K52" s="90">
        <v>-2</v>
      </c>
      <c r="L52" s="13"/>
      <c r="M52" s="13"/>
      <c r="N52" s="80">
        <v>5</v>
      </c>
      <c r="O52" s="86" t="s">
        <v>45</v>
      </c>
      <c r="P52" s="63">
        <v>2669</v>
      </c>
      <c r="Q52" s="68">
        <v>0.02162534435261708</v>
      </c>
      <c r="R52" s="63">
        <v>3381</v>
      </c>
      <c r="S52" s="68">
        <v>0.0177281164466164</v>
      </c>
      <c r="T52" s="66">
        <v>-0.21058858325939067</v>
      </c>
      <c r="U52" s="90">
        <v>3</v>
      </c>
    </row>
    <row r="53" spans="1:21" ht="15">
      <c r="A53" s="91">
        <v>6</v>
      </c>
      <c r="B53" s="75" t="s">
        <v>45</v>
      </c>
      <c r="C53" s="47">
        <v>509</v>
      </c>
      <c r="D53" s="52">
        <v>0.020033848939268704</v>
      </c>
      <c r="E53" s="47">
        <v>556</v>
      </c>
      <c r="F53" s="52">
        <v>0.01702857492879238</v>
      </c>
      <c r="G53" s="76">
        <v>-0.08453237410071945</v>
      </c>
      <c r="H53" s="77">
        <v>4</v>
      </c>
      <c r="I53" s="47">
        <v>188</v>
      </c>
      <c r="J53" s="78">
        <v>1.7074468085106385</v>
      </c>
      <c r="K53" s="79">
        <v>11</v>
      </c>
      <c r="L53" s="13"/>
      <c r="M53" s="13"/>
      <c r="N53" s="91">
        <v>6</v>
      </c>
      <c r="O53" s="75" t="s">
        <v>43</v>
      </c>
      <c r="P53" s="47">
        <v>2646</v>
      </c>
      <c r="Q53" s="52">
        <v>0.021438988818667962</v>
      </c>
      <c r="R53" s="47">
        <v>5888</v>
      </c>
      <c r="S53" s="52">
        <v>0.030873454492066656</v>
      </c>
      <c r="T53" s="50">
        <v>-0.5506114130434783</v>
      </c>
      <c r="U53" s="79">
        <v>-3</v>
      </c>
    </row>
    <row r="54" spans="1:21" ht="15">
      <c r="A54" s="80">
        <v>7</v>
      </c>
      <c r="B54" s="81" t="s">
        <v>81</v>
      </c>
      <c r="C54" s="55">
        <v>473</v>
      </c>
      <c r="D54" s="60">
        <v>0.01861691659778801</v>
      </c>
      <c r="E54" s="55">
        <v>98</v>
      </c>
      <c r="F54" s="60">
        <v>0.003001439465866283</v>
      </c>
      <c r="G54" s="82">
        <v>3.8265306122448983</v>
      </c>
      <c r="H54" s="83">
        <v>88</v>
      </c>
      <c r="I54" s="55">
        <v>254</v>
      </c>
      <c r="J54" s="84">
        <v>0.8622047244094488</v>
      </c>
      <c r="K54" s="85">
        <v>3</v>
      </c>
      <c r="L54" s="13"/>
      <c r="M54" s="13"/>
      <c r="N54" s="80">
        <v>7</v>
      </c>
      <c r="O54" s="81" t="s">
        <v>51</v>
      </c>
      <c r="P54" s="55">
        <v>2507</v>
      </c>
      <c r="Q54" s="60">
        <v>0.020312753200453736</v>
      </c>
      <c r="R54" s="55">
        <v>3183</v>
      </c>
      <c r="S54" s="60">
        <v>0.016689912644063887</v>
      </c>
      <c r="T54" s="58">
        <v>-0.212378259503613</v>
      </c>
      <c r="U54" s="85">
        <v>3</v>
      </c>
    </row>
    <row r="55" spans="1:21" ht="15">
      <c r="A55" s="80">
        <v>8</v>
      </c>
      <c r="B55" s="81" t="s">
        <v>40</v>
      </c>
      <c r="C55" s="55">
        <v>468</v>
      </c>
      <c r="D55" s="60">
        <v>0.018420120439249024</v>
      </c>
      <c r="E55" s="55">
        <v>534</v>
      </c>
      <c r="F55" s="60">
        <v>0.016354782395638725</v>
      </c>
      <c r="G55" s="82">
        <v>-0.1235955056179775</v>
      </c>
      <c r="H55" s="83">
        <v>3</v>
      </c>
      <c r="I55" s="55">
        <v>191</v>
      </c>
      <c r="J55" s="84">
        <v>1.4502617801047122</v>
      </c>
      <c r="K55" s="85">
        <v>8</v>
      </c>
      <c r="L55" s="13"/>
      <c r="M55" s="13"/>
      <c r="N55" s="80">
        <v>8</v>
      </c>
      <c r="O55" s="81" t="s">
        <v>44</v>
      </c>
      <c r="P55" s="55">
        <v>2481</v>
      </c>
      <c r="Q55" s="60">
        <v>0.02010209042294604</v>
      </c>
      <c r="R55" s="55">
        <v>2948</v>
      </c>
      <c r="S55" s="60">
        <v>0.015457701060226307</v>
      </c>
      <c r="T55" s="58">
        <v>-0.15841248303934874</v>
      </c>
      <c r="U55" s="85">
        <v>4</v>
      </c>
    </row>
    <row r="56" spans="1:21" ht="15">
      <c r="A56" s="80">
        <v>9</v>
      </c>
      <c r="B56" s="81" t="s">
        <v>78</v>
      </c>
      <c r="C56" s="55">
        <v>459</v>
      </c>
      <c r="D56" s="60">
        <v>0.018065887353878853</v>
      </c>
      <c r="E56" s="55">
        <v>573</v>
      </c>
      <c r="F56" s="60">
        <v>0.017549232795320203</v>
      </c>
      <c r="G56" s="82">
        <v>-0.19895287958115182</v>
      </c>
      <c r="H56" s="83">
        <v>0</v>
      </c>
      <c r="I56" s="55">
        <v>371</v>
      </c>
      <c r="J56" s="84">
        <v>0.2371967654986522</v>
      </c>
      <c r="K56" s="85">
        <v>-4</v>
      </c>
      <c r="L56" s="13"/>
      <c r="M56" s="13"/>
      <c r="N56" s="80">
        <v>9</v>
      </c>
      <c r="O56" s="81" t="s">
        <v>78</v>
      </c>
      <c r="P56" s="55">
        <v>2467</v>
      </c>
      <c r="Q56" s="60">
        <v>0.01998865661967266</v>
      </c>
      <c r="R56" s="55">
        <v>2131</v>
      </c>
      <c r="S56" s="60">
        <v>0.01117379951131013</v>
      </c>
      <c r="T56" s="58">
        <v>0.1576724542468324</v>
      </c>
      <c r="U56" s="85">
        <v>14</v>
      </c>
    </row>
    <row r="57" spans="1:21" ht="15">
      <c r="A57" s="92">
        <v>10</v>
      </c>
      <c r="B57" s="86" t="s">
        <v>105</v>
      </c>
      <c r="C57" s="63">
        <v>445</v>
      </c>
      <c r="D57" s="68">
        <v>0.017514858109969694</v>
      </c>
      <c r="E57" s="63">
        <v>769</v>
      </c>
      <c r="F57" s="68">
        <v>0.02355211172705277</v>
      </c>
      <c r="G57" s="87">
        <v>-0.42132639791937576</v>
      </c>
      <c r="H57" s="88">
        <v>-5</v>
      </c>
      <c r="I57" s="63">
        <v>248</v>
      </c>
      <c r="J57" s="89">
        <v>0.7943548387096775</v>
      </c>
      <c r="K57" s="90">
        <v>1</v>
      </c>
      <c r="L57" s="13"/>
      <c r="M57" s="13"/>
      <c r="N57" s="92">
        <v>10</v>
      </c>
      <c r="O57" s="86" t="s">
        <v>64</v>
      </c>
      <c r="P57" s="63">
        <v>2287</v>
      </c>
      <c r="Q57" s="68">
        <v>0.018530222006157834</v>
      </c>
      <c r="R57" s="63">
        <v>2572</v>
      </c>
      <c r="S57" s="68">
        <v>0.013486162526086181</v>
      </c>
      <c r="T57" s="66">
        <v>-0.1108087091757387</v>
      </c>
      <c r="U57" s="90">
        <v>6</v>
      </c>
    </row>
    <row r="58" spans="1:21" ht="15">
      <c r="A58" s="91"/>
      <c r="B58" s="75" t="s">
        <v>43</v>
      </c>
      <c r="C58" s="47">
        <v>445</v>
      </c>
      <c r="D58" s="52">
        <v>0.017514858109969694</v>
      </c>
      <c r="E58" s="47">
        <v>667</v>
      </c>
      <c r="F58" s="52">
        <v>0.020428164527885824</v>
      </c>
      <c r="G58" s="76">
        <v>-0.33283358320839584</v>
      </c>
      <c r="H58" s="77">
        <v>-4</v>
      </c>
      <c r="I58" s="47">
        <v>322</v>
      </c>
      <c r="J58" s="78">
        <v>0.38198757763975166</v>
      </c>
      <c r="K58" s="79">
        <v>-2</v>
      </c>
      <c r="L58" s="13"/>
      <c r="M58" s="13"/>
      <c r="N58" s="91">
        <v>11</v>
      </c>
      <c r="O58" s="75" t="s">
        <v>40</v>
      </c>
      <c r="P58" s="47">
        <v>2175</v>
      </c>
      <c r="Q58" s="52">
        <v>0.01762275157997083</v>
      </c>
      <c r="R58" s="47">
        <v>3937</v>
      </c>
      <c r="S58" s="52">
        <v>0.020643476619440628</v>
      </c>
      <c r="T58" s="50">
        <v>-0.44754889509779017</v>
      </c>
      <c r="U58" s="79">
        <v>-5</v>
      </c>
    </row>
    <row r="59" spans="1:21" ht="15">
      <c r="A59" s="80">
        <v>12</v>
      </c>
      <c r="B59" s="81" t="s">
        <v>51</v>
      </c>
      <c r="C59" s="55">
        <v>444</v>
      </c>
      <c r="D59" s="60">
        <v>0.017475498878261896</v>
      </c>
      <c r="E59" s="55">
        <v>425</v>
      </c>
      <c r="F59" s="60">
        <v>0.013016446663195614</v>
      </c>
      <c r="G59" s="82">
        <v>0.04470588235294115</v>
      </c>
      <c r="H59" s="83">
        <v>4</v>
      </c>
      <c r="I59" s="55">
        <v>257</v>
      </c>
      <c r="J59" s="84">
        <v>0.727626459143969</v>
      </c>
      <c r="K59" s="85">
        <v>-3</v>
      </c>
      <c r="L59" s="13"/>
      <c r="M59" s="13"/>
      <c r="N59" s="80">
        <v>12</v>
      </c>
      <c r="O59" s="81" t="s">
        <v>42</v>
      </c>
      <c r="P59" s="55">
        <v>2099</v>
      </c>
      <c r="Q59" s="60">
        <v>0.017006968076486793</v>
      </c>
      <c r="R59" s="55">
        <v>3321</v>
      </c>
      <c r="S59" s="60">
        <v>0.0174135092337217</v>
      </c>
      <c r="T59" s="58">
        <v>-0.36796145739235175</v>
      </c>
      <c r="U59" s="85">
        <v>-3</v>
      </c>
    </row>
    <row r="60" spans="1:21" ht="15">
      <c r="A60" s="80">
        <v>13</v>
      </c>
      <c r="B60" s="81" t="s">
        <v>64</v>
      </c>
      <c r="C60" s="55">
        <v>435</v>
      </c>
      <c r="D60" s="60">
        <v>0.01712126579289172</v>
      </c>
      <c r="E60" s="55">
        <v>346</v>
      </c>
      <c r="F60" s="60">
        <v>0.010596918930507489</v>
      </c>
      <c r="G60" s="82">
        <v>0.25722543352601157</v>
      </c>
      <c r="H60" s="83">
        <v>12</v>
      </c>
      <c r="I60" s="55">
        <v>208</v>
      </c>
      <c r="J60" s="84">
        <v>1.0913461538461537</v>
      </c>
      <c r="K60" s="85">
        <v>1</v>
      </c>
      <c r="L60" s="13"/>
      <c r="M60" s="13"/>
      <c r="N60" s="80">
        <v>13</v>
      </c>
      <c r="O60" s="81" t="s">
        <v>81</v>
      </c>
      <c r="P60" s="55">
        <v>1941</v>
      </c>
      <c r="Q60" s="60">
        <v>0.015726786582401557</v>
      </c>
      <c r="R60" s="55">
        <v>217</v>
      </c>
      <c r="S60" s="60">
        <v>0.0011378294199691685</v>
      </c>
      <c r="T60" s="58">
        <v>7.944700460829493</v>
      </c>
      <c r="U60" s="85">
        <v>153</v>
      </c>
    </row>
    <row r="61" spans="1:21" ht="15">
      <c r="A61" s="80">
        <v>14</v>
      </c>
      <c r="B61" s="81" t="s">
        <v>89</v>
      </c>
      <c r="C61" s="55">
        <v>428</v>
      </c>
      <c r="D61" s="60">
        <v>0.016845751170937142</v>
      </c>
      <c r="E61" s="55">
        <v>177</v>
      </c>
      <c r="F61" s="60">
        <v>0.005420967198554409</v>
      </c>
      <c r="G61" s="82">
        <v>1.4180790960451977</v>
      </c>
      <c r="H61" s="83">
        <v>40</v>
      </c>
      <c r="I61" s="55">
        <v>173</v>
      </c>
      <c r="J61" s="84">
        <v>1.4739884393063583</v>
      </c>
      <c r="K61" s="85">
        <v>4</v>
      </c>
      <c r="L61" s="13"/>
      <c r="M61" s="13"/>
      <c r="N61" s="80">
        <v>14</v>
      </c>
      <c r="O61" s="81" t="s">
        <v>89</v>
      </c>
      <c r="P61" s="55">
        <v>1916</v>
      </c>
      <c r="Q61" s="60">
        <v>0.015524226219413385</v>
      </c>
      <c r="R61" s="55">
        <v>2174</v>
      </c>
      <c r="S61" s="60">
        <v>0.011399268013884665</v>
      </c>
      <c r="T61" s="58">
        <v>-0.11867525298988035</v>
      </c>
      <c r="U61" s="85">
        <v>7</v>
      </c>
    </row>
    <row r="62" spans="1:21" ht="15">
      <c r="A62" s="92">
        <v>15</v>
      </c>
      <c r="B62" s="86" t="s">
        <v>122</v>
      </c>
      <c r="C62" s="63">
        <v>395</v>
      </c>
      <c r="D62" s="68">
        <v>0.01554689652457984</v>
      </c>
      <c r="E62" s="63">
        <v>262</v>
      </c>
      <c r="F62" s="68">
        <v>0.008024256531193532</v>
      </c>
      <c r="G62" s="87">
        <v>0.5076335877862594</v>
      </c>
      <c r="H62" s="88">
        <v>17</v>
      </c>
      <c r="I62" s="63">
        <v>116</v>
      </c>
      <c r="J62" s="89">
        <v>2.4051724137931036</v>
      </c>
      <c r="K62" s="90">
        <v>23</v>
      </c>
      <c r="L62" s="13"/>
      <c r="M62" s="13"/>
      <c r="N62" s="92">
        <v>15</v>
      </c>
      <c r="O62" s="86" t="s">
        <v>88</v>
      </c>
      <c r="P62" s="63">
        <v>1654</v>
      </c>
      <c r="Q62" s="68">
        <v>0.01340139361529736</v>
      </c>
      <c r="R62" s="63">
        <v>2597</v>
      </c>
      <c r="S62" s="68">
        <v>0.013617248864792307</v>
      </c>
      <c r="T62" s="66">
        <v>-0.36311128224874856</v>
      </c>
      <c r="U62" s="90">
        <v>-1</v>
      </c>
    </row>
    <row r="63" spans="1:21" ht="15">
      <c r="A63" s="91">
        <v>16</v>
      </c>
      <c r="B63" s="75" t="s">
        <v>106</v>
      </c>
      <c r="C63" s="47">
        <v>371</v>
      </c>
      <c r="D63" s="52">
        <v>0.014602274963592711</v>
      </c>
      <c r="E63" s="47">
        <v>242</v>
      </c>
      <c r="F63" s="52">
        <v>0.007411717864690208</v>
      </c>
      <c r="G63" s="76">
        <v>0.5330578512396693</v>
      </c>
      <c r="H63" s="77">
        <v>19</v>
      </c>
      <c r="I63" s="47">
        <v>141</v>
      </c>
      <c r="J63" s="78">
        <v>1.6312056737588652</v>
      </c>
      <c r="K63" s="79">
        <v>9</v>
      </c>
      <c r="L63" s="13"/>
      <c r="M63" s="13"/>
      <c r="N63" s="91">
        <v>16</v>
      </c>
      <c r="O63" s="75" t="s">
        <v>68</v>
      </c>
      <c r="P63" s="47">
        <v>1596</v>
      </c>
      <c r="Q63" s="52">
        <v>0.012931453573164803</v>
      </c>
      <c r="R63" s="47">
        <v>3149</v>
      </c>
      <c r="S63" s="52">
        <v>0.016511635223423554</v>
      </c>
      <c r="T63" s="50">
        <v>-0.49317243569387104</v>
      </c>
      <c r="U63" s="79">
        <v>-5</v>
      </c>
    </row>
    <row r="64" spans="1:21" ht="15">
      <c r="A64" s="80">
        <v>17</v>
      </c>
      <c r="B64" s="81" t="s">
        <v>127</v>
      </c>
      <c r="C64" s="55">
        <v>370</v>
      </c>
      <c r="D64" s="60">
        <v>0.014562915731884913</v>
      </c>
      <c r="E64" s="55">
        <v>451</v>
      </c>
      <c r="F64" s="60">
        <v>0.013812746929649934</v>
      </c>
      <c r="G64" s="82">
        <v>-0.17960088691796006</v>
      </c>
      <c r="H64" s="83">
        <v>-2</v>
      </c>
      <c r="I64" s="55">
        <v>88</v>
      </c>
      <c r="J64" s="84">
        <v>3.204545454545454</v>
      </c>
      <c r="K64" s="85">
        <v>30</v>
      </c>
      <c r="L64" s="13"/>
      <c r="M64" s="13"/>
      <c r="N64" s="80">
        <v>17</v>
      </c>
      <c r="O64" s="81" t="s">
        <v>105</v>
      </c>
      <c r="P64" s="55">
        <v>1491</v>
      </c>
      <c r="Q64" s="60">
        <v>0.012080700048614487</v>
      </c>
      <c r="R64" s="55">
        <v>5272</v>
      </c>
      <c r="S64" s="60">
        <v>0.027643487106347724</v>
      </c>
      <c r="T64" s="58">
        <v>-0.717185128983308</v>
      </c>
      <c r="U64" s="85">
        <v>-12</v>
      </c>
    </row>
    <row r="65" spans="1:21" ht="15">
      <c r="A65" s="80">
        <v>18</v>
      </c>
      <c r="B65" s="81" t="s">
        <v>68</v>
      </c>
      <c r="C65" s="55">
        <v>354</v>
      </c>
      <c r="D65" s="60">
        <v>0.01393316802456016</v>
      </c>
      <c r="E65" s="55">
        <v>351</v>
      </c>
      <c r="F65" s="60">
        <v>0.01075005359713332</v>
      </c>
      <c r="G65" s="82">
        <v>0.008547008547008517</v>
      </c>
      <c r="H65" s="83">
        <v>6</v>
      </c>
      <c r="I65" s="55">
        <v>136</v>
      </c>
      <c r="J65" s="84">
        <v>1.6029411764705883</v>
      </c>
      <c r="K65" s="85">
        <v>11</v>
      </c>
      <c r="L65" s="13"/>
      <c r="M65" s="13"/>
      <c r="N65" s="80">
        <v>18</v>
      </c>
      <c r="O65" s="81" t="s">
        <v>53</v>
      </c>
      <c r="P65" s="55">
        <v>1461</v>
      </c>
      <c r="Q65" s="60">
        <v>0.011837627613028683</v>
      </c>
      <c r="R65" s="55">
        <v>2491</v>
      </c>
      <c r="S65" s="60">
        <v>0.013061442788678336</v>
      </c>
      <c r="T65" s="58">
        <v>-0.4134885588117222</v>
      </c>
      <c r="U65" s="85">
        <v>-1</v>
      </c>
    </row>
    <row r="66" spans="1:21" ht="15">
      <c r="A66" s="80">
        <v>19</v>
      </c>
      <c r="B66" s="81" t="s">
        <v>42</v>
      </c>
      <c r="C66" s="55">
        <v>322</v>
      </c>
      <c r="D66" s="60">
        <v>0.012673672609910655</v>
      </c>
      <c r="E66" s="55">
        <v>420</v>
      </c>
      <c r="F66" s="60">
        <v>0.012863311996569784</v>
      </c>
      <c r="G66" s="82">
        <v>-0.23333333333333328</v>
      </c>
      <c r="H66" s="83">
        <v>-2</v>
      </c>
      <c r="I66" s="55">
        <v>152</v>
      </c>
      <c r="J66" s="84">
        <v>1.1184210526315788</v>
      </c>
      <c r="K66" s="85">
        <v>3</v>
      </c>
      <c r="N66" s="80">
        <v>19</v>
      </c>
      <c r="O66" s="81" t="s">
        <v>79</v>
      </c>
      <c r="P66" s="55">
        <v>1385</v>
      </c>
      <c r="Q66" s="60">
        <v>0.011221844109544644</v>
      </c>
      <c r="R66" s="55">
        <v>1661</v>
      </c>
      <c r="S66" s="60">
        <v>0.008709376343634972</v>
      </c>
      <c r="T66" s="58">
        <v>-0.16616496086694765</v>
      </c>
      <c r="U66" s="85">
        <v>11</v>
      </c>
    </row>
    <row r="67" spans="1:21" ht="15">
      <c r="A67" s="92">
        <v>20</v>
      </c>
      <c r="B67" s="86" t="s">
        <v>53</v>
      </c>
      <c r="C67" s="63">
        <v>269</v>
      </c>
      <c r="D67" s="68">
        <v>0.01058763332939741</v>
      </c>
      <c r="E67" s="63">
        <v>414</v>
      </c>
      <c r="F67" s="68">
        <v>0.012679550396618786</v>
      </c>
      <c r="G67" s="87">
        <v>-0.3502415458937198</v>
      </c>
      <c r="H67" s="88">
        <v>-2</v>
      </c>
      <c r="I67" s="63">
        <v>139</v>
      </c>
      <c r="J67" s="89">
        <v>0.935251798561151</v>
      </c>
      <c r="K67" s="90">
        <v>8</v>
      </c>
      <c r="N67" s="92">
        <v>20</v>
      </c>
      <c r="O67" s="86" t="s">
        <v>62</v>
      </c>
      <c r="P67" s="63">
        <v>1354</v>
      </c>
      <c r="Q67" s="68">
        <v>0.010970669259439313</v>
      </c>
      <c r="R67" s="63">
        <v>2193</v>
      </c>
      <c r="S67" s="68">
        <v>0.01149889363130132</v>
      </c>
      <c r="T67" s="66">
        <v>-0.38258093935248516</v>
      </c>
      <c r="U67" s="90">
        <v>-1</v>
      </c>
    </row>
    <row r="68" spans="1:21" ht="15">
      <c r="A68" s="114" t="s">
        <v>50</v>
      </c>
      <c r="B68" s="115"/>
      <c r="C68" s="3">
        <f>SUM(C48:C67)</f>
        <v>10621</v>
      </c>
      <c r="D68" s="6">
        <f>C68/C70</f>
        <v>0.4180343999685126</v>
      </c>
      <c r="E68" s="3">
        <f>SUM(E48:E67)</f>
        <v>11537</v>
      </c>
      <c r="F68" s="6">
        <f>E68/E70</f>
        <v>0.35334292977244186</v>
      </c>
      <c r="G68" s="16">
        <f>C68/E68-1</f>
        <v>-0.0793967235849874</v>
      </c>
      <c r="H68" s="16"/>
      <c r="I68" s="3">
        <f>SUM(I48:I67)</f>
        <v>5466</v>
      </c>
      <c r="J68" s="17">
        <f>C68/I68-1</f>
        <v>0.9431028174167582</v>
      </c>
      <c r="K68" s="18"/>
      <c r="N68" s="114" t="s">
        <v>50</v>
      </c>
      <c r="O68" s="115"/>
      <c r="P68" s="3">
        <f>SUM(P48:P67)</f>
        <v>50602</v>
      </c>
      <c r="Q68" s="6">
        <f>P68/P70</f>
        <v>0.4099983795170961</v>
      </c>
      <c r="R68" s="3">
        <f>SUM(R48:R67)</f>
        <v>70778</v>
      </c>
      <c r="S68" s="6">
        <f>R68/R70</f>
        <v>0.37112115523768574</v>
      </c>
      <c r="T68" s="16">
        <f>P68/R68-1</f>
        <v>-0.2850603294809122</v>
      </c>
      <c r="U68" s="100"/>
    </row>
    <row r="69" spans="1:21" ht="15">
      <c r="A69" s="114" t="s">
        <v>12</v>
      </c>
      <c r="B69" s="115"/>
      <c r="C69" s="25">
        <f>C70-SUM(C48:C67)</f>
        <v>14786</v>
      </c>
      <c r="D69" s="6">
        <f>C69/C70</f>
        <v>0.5819656000314873</v>
      </c>
      <c r="E69" s="25">
        <f>E70-SUM(E48:E67)</f>
        <v>21114</v>
      </c>
      <c r="F69" s="6">
        <f>E69/E70</f>
        <v>0.6466570702275581</v>
      </c>
      <c r="G69" s="16">
        <f>C69/E69-1</f>
        <v>-0.29970635597234063</v>
      </c>
      <c r="H69" s="16"/>
      <c r="I69" s="25">
        <f>I70-SUM(I48:I67)</f>
        <v>9198</v>
      </c>
      <c r="J69" s="17">
        <f>C69/I69-1</f>
        <v>0.6075233746466624</v>
      </c>
      <c r="K69" s="18"/>
      <c r="N69" s="114" t="s">
        <v>12</v>
      </c>
      <c r="O69" s="115"/>
      <c r="P69" s="3">
        <f>P70-SUM(P48:P67)</f>
        <v>72818</v>
      </c>
      <c r="Q69" s="6">
        <f>P69/P70</f>
        <v>0.5900016204829039</v>
      </c>
      <c r="R69" s="3">
        <f>R70-SUM(R48:R67)</f>
        <v>119936</v>
      </c>
      <c r="S69" s="6">
        <f>R69/R70</f>
        <v>0.6288788447623143</v>
      </c>
      <c r="T69" s="16">
        <f>P69/R69-1</f>
        <v>-0.39285952508004274</v>
      </c>
      <c r="U69" s="101"/>
    </row>
    <row r="70" spans="1:21" ht="15">
      <c r="A70" s="116" t="s">
        <v>38</v>
      </c>
      <c r="B70" s="117"/>
      <c r="C70" s="23">
        <v>25407</v>
      </c>
      <c r="D70" s="93">
        <v>1</v>
      </c>
      <c r="E70" s="23">
        <v>32651</v>
      </c>
      <c r="F70" s="93">
        <v>1</v>
      </c>
      <c r="G70" s="19">
        <v>-0.22186150500750357</v>
      </c>
      <c r="H70" s="19"/>
      <c r="I70" s="23">
        <v>14664</v>
      </c>
      <c r="J70" s="39">
        <v>0.7326104746317512</v>
      </c>
      <c r="K70" s="94"/>
      <c r="L70" s="13"/>
      <c r="N70" s="116" t="s">
        <v>38</v>
      </c>
      <c r="O70" s="117"/>
      <c r="P70" s="23">
        <v>123420</v>
      </c>
      <c r="Q70" s="93">
        <v>1</v>
      </c>
      <c r="R70" s="23">
        <v>190714</v>
      </c>
      <c r="S70" s="93">
        <v>1</v>
      </c>
      <c r="T70" s="102">
        <v>-0.3528529630756001</v>
      </c>
      <c r="U70" s="94"/>
    </row>
    <row r="71" spans="1:14" ht="15">
      <c r="A71" t="s">
        <v>75</v>
      </c>
      <c r="N71" t="s">
        <v>75</v>
      </c>
    </row>
    <row r="72" spans="1:14" ht="15" customHeight="1">
      <c r="A72" s="9" t="s">
        <v>77</v>
      </c>
      <c r="N72" s="9" t="s">
        <v>77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1010" dxfId="194" operator="lessThan">
      <formula>0</formula>
    </cfRule>
  </conditionalFormatting>
  <conditionalFormatting sqref="K31">
    <cfRule type="cellIs" priority="1009" dxfId="194" operator="lessThan">
      <formula>0</formula>
    </cfRule>
  </conditionalFormatting>
  <conditionalFormatting sqref="K32">
    <cfRule type="cellIs" priority="1011" dxfId="194" operator="lessThan">
      <formula>0</formula>
    </cfRule>
  </conditionalFormatting>
  <conditionalFormatting sqref="G32:H32 J32">
    <cfRule type="cellIs" priority="1012" dxfId="194" operator="lessThan">
      <formula>0</formula>
    </cfRule>
  </conditionalFormatting>
  <conditionalFormatting sqref="K68">
    <cfRule type="cellIs" priority="1005" dxfId="194" operator="lessThan">
      <formula>0</formula>
    </cfRule>
  </conditionalFormatting>
  <conditionalFormatting sqref="K69">
    <cfRule type="cellIs" priority="1007" dxfId="194" operator="lessThan">
      <formula>0</formula>
    </cfRule>
  </conditionalFormatting>
  <conditionalFormatting sqref="G69:H69 J69">
    <cfRule type="cellIs" priority="1008" dxfId="194" operator="lessThan">
      <formula>0</formula>
    </cfRule>
  </conditionalFormatting>
  <conditionalFormatting sqref="G68:H68 J68">
    <cfRule type="cellIs" priority="1006" dxfId="194" operator="lessThan">
      <formula>0</formula>
    </cfRule>
  </conditionalFormatting>
  <conditionalFormatting sqref="G11:G30 J11:J30">
    <cfRule type="cellIs" priority="92" dxfId="194" operator="lessThan">
      <formula>0</formula>
    </cfRule>
  </conditionalFormatting>
  <conditionalFormatting sqref="K11:K30">
    <cfRule type="cellIs" priority="89" dxfId="194" operator="lessThan">
      <formula>0</formula>
    </cfRule>
    <cfRule type="cellIs" priority="90" dxfId="196" operator="equal">
      <formula>0</formula>
    </cfRule>
    <cfRule type="cellIs" priority="91" dxfId="197" operator="greaterThan">
      <formula>0</formula>
    </cfRule>
  </conditionalFormatting>
  <conditionalFormatting sqref="H11:H30">
    <cfRule type="cellIs" priority="86" dxfId="194" operator="lessThan">
      <formula>0</formula>
    </cfRule>
    <cfRule type="cellIs" priority="87" dxfId="196" operator="equal">
      <formula>0</formula>
    </cfRule>
    <cfRule type="cellIs" priority="88" dxfId="197" operator="greaterThan">
      <formula>0</formula>
    </cfRule>
  </conditionalFormatting>
  <conditionalFormatting sqref="G33 J33">
    <cfRule type="cellIs" priority="85" dxfId="194" operator="lessThan">
      <formula>0</formula>
    </cfRule>
  </conditionalFormatting>
  <conditionalFormatting sqref="K33">
    <cfRule type="cellIs" priority="84" dxfId="194" operator="lessThan">
      <formula>0</formula>
    </cfRule>
  </conditionalFormatting>
  <conditionalFormatting sqref="H33">
    <cfRule type="cellIs" priority="83" dxfId="194" operator="lessThan">
      <formula>0</formula>
    </cfRule>
  </conditionalFormatting>
  <conditionalFormatting sqref="G48:G67 J48:J67">
    <cfRule type="cellIs" priority="76" dxfId="194" operator="lessThan">
      <formula>0</formula>
    </cfRule>
  </conditionalFormatting>
  <conditionalFormatting sqref="K48:K67">
    <cfRule type="cellIs" priority="73" dxfId="194" operator="lessThan">
      <formula>0</formula>
    </cfRule>
    <cfRule type="cellIs" priority="74" dxfId="196" operator="equal">
      <formula>0</formula>
    </cfRule>
    <cfRule type="cellIs" priority="75" dxfId="197" operator="greaterThan">
      <formula>0</formula>
    </cfRule>
  </conditionalFormatting>
  <conditionalFormatting sqref="H48:H67">
    <cfRule type="cellIs" priority="70" dxfId="194" operator="lessThan">
      <formula>0</formula>
    </cfRule>
    <cfRule type="cellIs" priority="71" dxfId="196" operator="equal">
      <formula>0</formula>
    </cfRule>
    <cfRule type="cellIs" priority="72" dxfId="197" operator="greaterThan">
      <formula>0</formula>
    </cfRule>
  </conditionalFormatting>
  <conditionalFormatting sqref="G70 J70">
    <cfRule type="cellIs" priority="69" dxfId="194" operator="lessThan">
      <formula>0</formula>
    </cfRule>
  </conditionalFormatting>
  <conditionalFormatting sqref="K70">
    <cfRule type="cellIs" priority="68" dxfId="194" operator="lessThan">
      <formula>0</formula>
    </cfRule>
  </conditionalFormatting>
  <conditionalFormatting sqref="H70">
    <cfRule type="cellIs" priority="67" dxfId="194" operator="lessThan">
      <formula>0</formula>
    </cfRule>
  </conditionalFormatting>
  <conditionalFormatting sqref="T68">
    <cfRule type="cellIs" priority="49" dxfId="194" operator="lessThan">
      <formula>0</formula>
    </cfRule>
  </conditionalFormatting>
  <conditionalFormatting sqref="U69">
    <cfRule type="cellIs" priority="51" dxfId="194" operator="lessThan">
      <formula>0</formula>
    </cfRule>
  </conditionalFormatting>
  <conditionalFormatting sqref="U68">
    <cfRule type="cellIs" priority="52" dxfId="194" operator="lessThan">
      <formula>0</formula>
    </cfRule>
    <cfRule type="cellIs" priority="53" dxfId="196" operator="equal">
      <formula>0</formula>
    </cfRule>
    <cfRule type="cellIs" priority="54" dxfId="197" operator="greaterThan">
      <formula>0</formula>
    </cfRule>
  </conditionalFormatting>
  <conditionalFormatting sqref="T69">
    <cfRule type="cellIs" priority="50" dxfId="194" operator="lessThan">
      <formula>0</formula>
    </cfRule>
  </conditionalFormatting>
  <conditionalFormatting sqref="T48:T67">
    <cfRule type="cellIs" priority="42" dxfId="194" operator="lessThan">
      <formula>0</formula>
    </cfRule>
  </conditionalFormatting>
  <conditionalFormatting sqref="U48:U67">
    <cfRule type="cellIs" priority="39" dxfId="194" operator="lessThan">
      <formula>0</formula>
    </cfRule>
    <cfRule type="cellIs" priority="40" dxfId="196" operator="equal">
      <formula>0</formula>
    </cfRule>
    <cfRule type="cellIs" priority="41" dxfId="197" operator="greaterThan">
      <formula>0</formula>
    </cfRule>
  </conditionalFormatting>
  <conditionalFormatting sqref="T70">
    <cfRule type="cellIs" priority="38" dxfId="194" operator="lessThan">
      <formula>0</formula>
    </cfRule>
  </conditionalFormatting>
  <conditionalFormatting sqref="U70">
    <cfRule type="cellIs" priority="37" dxfId="194" operator="lessThan">
      <formula>0</formula>
    </cfRule>
  </conditionalFormatting>
  <conditionalFormatting sqref="U32">
    <cfRule type="cellIs" priority="9" dxfId="194" operator="lessThan">
      <formula>0</formula>
    </cfRule>
  </conditionalFormatting>
  <conditionalFormatting sqref="T32">
    <cfRule type="cellIs" priority="8" dxfId="194" operator="lessThan">
      <formula>0</formula>
    </cfRule>
  </conditionalFormatting>
  <conditionalFormatting sqref="T31">
    <cfRule type="cellIs" priority="7" dxfId="194" operator="lessThan">
      <formula>0</formula>
    </cfRule>
  </conditionalFormatting>
  <conditionalFormatting sqref="U31">
    <cfRule type="cellIs" priority="10" dxfId="194" operator="lessThan">
      <formula>0</formula>
    </cfRule>
    <cfRule type="cellIs" priority="11" dxfId="196" operator="equal">
      <formula>0</formula>
    </cfRule>
    <cfRule type="cellIs" priority="12" dxfId="197" operator="greaterThan">
      <formula>0</formula>
    </cfRule>
  </conditionalFormatting>
  <conditionalFormatting sqref="T11:T30">
    <cfRule type="cellIs" priority="6" dxfId="194" operator="lessThan">
      <formula>0</formula>
    </cfRule>
  </conditionalFormatting>
  <conditionalFormatting sqref="U11:U30">
    <cfRule type="cellIs" priority="3" dxfId="194" operator="lessThan">
      <formula>0</formula>
    </cfRule>
    <cfRule type="cellIs" priority="4" dxfId="196" operator="equal">
      <formula>0</formula>
    </cfRule>
    <cfRule type="cellIs" priority="5" dxfId="197" operator="greaterThan">
      <formula>0</formula>
    </cfRule>
  </conditionalFormatting>
  <conditionalFormatting sqref="T33">
    <cfRule type="cellIs" priority="2" dxfId="194" operator="lessThan">
      <formula>0</formula>
    </cfRule>
  </conditionalFormatting>
  <conditionalFormatting sqref="U33">
    <cfRule type="cellIs" priority="1" dxfId="19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H1">
      <selection activeCell="P6" sqref="P6:U1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3"/>
      <c r="K1" s="44"/>
      <c r="O1" s="43"/>
      <c r="U1" s="44">
        <v>44015</v>
      </c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67" t="s">
        <v>98</v>
      </c>
      <c r="O2" s="167"/>
      <c r="P2" s="167"/>
      <c r="Q2" s="167"/>
      <c r="R2" s="167"/>
      <c r="S2" s="167"/>
      <c r="T2" s="167"/>
      <c r="U2" s="167"/>
    </row>
    <row r="3" spans="1:21" ht="14.25" customHeight="1">
      <c r="A3" s="168" t="s">
        <v>128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3"/>
      <c r="M3" s="20"/>
      <c r="N3" s="167"/>
      <c r="O3" s="167"/>
      <c r="P3" s="167"/>
      <c r="Q3" s="167"/>
      <c r="R3" s="167"/>
      <c r="S3" s="167"/>
      <c r="T3" s="167"/>
      <c r="U3" s="167"/>
    </row>
    <row r="4" spans="1:21" ht="14.25" customHeight="1">
      <c r="A4" s="169" t="s">
        <v>129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3"/>
      <c r="M4" s="20"/>
      <c r="N4" s="141" t="s">
        <v>99</v>
      </c>
      <c r="O4" s="141"/>
      <c r="P4" s="141"/>
      <c r="Q4" s="141"/>
      <c r="R4" s="141"/>
      <c r="S4" s="141"/>
      <c r="T4" s="141"/>
      <c r="U4" s="141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71"/>
      <c r="K5" s="72" t="s">
        <v>4</v>
      </c>
      <c r="L5" s="13"/>
      <c r="M5" s="13"/>
      <c r="N5" s="14"/>
      <c r="O5" s="14"/>
      <c r="P5" s="14"/>
      <c r="Q5" s="14"/>
      <c r="R5" s="14"/>
      <c r="S5" s="14"/>
      <c r="T5" s="71"/>
      <c r="U5" s="72" t="s">
        <v>4</v>
      </c>
    </row>
    <row r="6" spans="1:21" ht="14.25" customHeight="1">
      <c r="A6" s="142" t="s">
        <v>0</v>
      </c>
      <c r="B6" s="142" t="s">
        <v>1</v>
      </c>
      <c r="C6" s="144" t="s">
        <v>110</v>
      </c>
      <c r="D6" s="145"/>
      <c r="E6" s="145"/>
      <c r="F6" s="145"/>
      <c r="G6" s="145"/>
      <c r="H6" s="146"/>
      <c r="I6" s="144" t="s">
        <v>108</v>
      </c>
      <c r="J6" s="145"/>
      <c r="K6" s="146"/>
      <c r="L6" s="13"/>
      <c r="M6" s="13"/>
      <c r="N6" s="142" t="s">
        <v>0</v>
      </c>
      <c r="O6" s="142" t="s">
        <v>1</v>
      </c>
      <c r="P6" s="144" t="s">
        <v>118</v>
      </c>
      <c r="Q6" s="145"/>
      <c r="R6" s="145"/>
      <c r="S6" s="145"/>
      <c r="T6" s="145"/>
      <c r="U6" s="146"/>
    </row>
    <row r="7" spans="1:21" ht="14.25" customHeight="1">
      <c r="A7" s="143"/>
      <c r="B7" s="143"/>
      <c r="C7" s="164" t="s">
        <v>111</v>
      </c>
      <c r="D7" s="165"/>
      <c r="E7" s="165"/>
      <c r="F7" s="165"/>
      <c r="G7" s="165"/>
      <c r="H7" s="166"/>
      <c r="I7" s="118" t="s">
        <v>109</v>
      </c>
      <c r="J7" s="119"/>
      <c r="K7" s="120"/>
      <c r="L7" s="13"/>
      <c r="M7" s="13"/>
      <c r="N7" s="143"/>
      <c r="O7" s="143"/>
      <c r="P7" s="118" t="s">
        <v>119</v>
      </c>
      <c r="Q7" s="119"/>
      <c r="R7" s="119"/>
      <c r="S7" s="119"/>
      <c r="T7" s="119"/>
      <c r="U7" s="120"/>
    </row>
    <row r="8" spans="1:21" ht="14.25" customHeight="1">
      <c r="A8" s="143"/>
      <c r="B8" s="143"/>
      <c r="C8" s="121">
        <v>2020</v>
      </c>
      <c r="D8" s="122"/>
      <c r="E8" s="147">
        <v>2019</v>
      </c>
      <c r="F8" s="122"/>
      <c r="G8" s="125" t="s">
        <v>5</v>
      </c>
      <c r="H8" s="135" t="s">
        <v>57</v>
      </c>
      <c r="I8" s="149">
        <v>2020</v>
      </c>
      <c r="J8" s="136" t="s">
        <v>112</v>
      </c>
      <c r="K8" s="135" t="s">
        <v>113</v>
      </c>
      <c r="L8" s="13"/>
      <c r="M8" s="13"/>
      <c r="N8" s="143"/>
      <c r="O8" s="143"/>
      <c r="P8" s="152">
        <v>2020</v>
      </c>
      <c r="Q8" s="162"/>
      <c r="R8" s="163">
        <v>2019</v>
      </c>
      <c r="S8" s="162"/>
      <c r="T8" s="126" t="s">
        <v>5</v>
      </c>
      <c r="U8" s="127" t="s">
        <v>90</v>
      </c>
    </row>
    <row r="9" spans="1:21" ht="14.25" customHeight="1">
      <c r="A9" s="129" t="s">
        <v>6</v>
      </c>
      <c r="B9" s="129" t="s">
        <v>7</v>
      </c>
      <c r="C9" s="123"/>
      <c r="D9" s="124"/>
      <c r="E9" s="148"/>
      <c r="F9" s="124"/>
      <c r="G9" s="126"/>
      <c r="H9" s="136"/>
      <c r="I9" s="149"/>
      <c r="J9" s="136"/>
      <c r="K9" s="136"/>
      <c r="L9" s="13"/>
      <c r="M9" s="13"/>
      <c r="N9" s="129" t="s">
        <v>6</v>
      </c>
      <c r="O9" s="129" t="s">
        <v>7</v>
      </c>
      <c r="P9" s="123"/>
      <c r="Q9" s="124"/>
      <c r="R9" s="148"/>
      <c r="S9" s="124"/>
      <c r="T9" s="126"/>
      <c r="U9" s="128"/>
    </row>
    <row r="10" spans="1:21" ht="14.25" customHeight="1">
      <c r="A10" s="129"/>
      <c r="B10" s="129"/>
      <c r="C10" s="107" t="s">
        <v>8</v>
      </c>
      <c r="D10" s="73" t="s">
        <v>2</v>
      </c>
      <c r="E10" s="107" t="s">
        <v>8</v>
      </c>
      <c r="F10" s="73" t="s">
        <v>2</v>
      </c>
      <c r="G10" s="131" t="s">
        <v>9</v>
      </c>
      <c r="H10" s="131" t="s">
        <v>58</v>
      </c>
      <c r="I10" s="74" t="s">
        <v>8</v>
      </c>
      <c r="J10" s="137" t="s">
        <v>114</v>
      </c>
      <c r="K10" s="137" t="s">
        <v>115</v>
      </c>
      <c r="L10" s="13"/>
      <c r="M10" s="13"/>
      <c r="N10" s="129"/>
      <c r="O10" s="129"/>
      <c r="P10" s="107" t="s">
        <v>8</v>
      </c>
      <c r="Q10" s="73" t="s">
        <v>2</v>
      </c>
      <c r="R10" s="107" t="s">
        <v>8</v>
      </c>
      <c r="S10" s="73" t="s">
        <v>2</v>
      </c>
      <c r="T10" s="131" t="s">
        <v>9</v>
      </c>
      <c r="U10" s="133" t="s">
        <v>91</v>
      </c>
    </row>
    <row r="11" spans="1:21" ht="14.25" customHeight="1">
      <c r="A11" s="130"/>
      <c r="B11" s="130"/>
      <c r="C11" s="110" t="s">
        <v>10</v>
      </c>
      <c r="D11" s="36" t="s">
        <v>11</v>
      </c>
      <c r="E11" s="110" t="s">
        <v>10</v>
      </c>
      <c r="F11" s="36" t="s">
        <v>11</v>
      </c>
      <c r="G11" s="139"/>
      <c r="H11" s="139"/>
      <c r="I11" s="110" t="s">
        <v>10</v>
      </c>
      <c r="J11" s="138"/>
      <c r="K11" s="138"/>
      <c r="L11" s="13"/>
      <c r="M11" s="13"/>
      <c r="N11" s="130"/>
      <c r="O11" s="130"/>
      <c r="P11" s="110" t="s">
        <v>10</v>
      </c>
      <c r="Q11" s="36" t="s">
        <v>11</v>
      </c>
      <c r="R11" s="110" t="s">
        <v>10</v>
      </c>
      <c r="S11" s="36" t="s">
        <v>11</v>
      </c>
      <c r="T11" s="132"/>
      <c r="U11" s="134"/>
    </row>
    <row r="12" spans="1:21" ht="14.25" customHeight="1">
      <c r="A12" s="45">
        <v>1</v>
      </c>
      <c r="B12" s="75" t="s">
        <v>21</v>
      </c>
      <c r="C12" s="47">
        <v>1676</v>
      </c>
      <c r="D12" s="49">
        <v>0.16130895091434072</v>
      </c>
      <c r="E12" s="47">
        <v>1715</v>
      </c>
      <c r="F12" s="49">
        <v>0.13831760625856923</v>
      </c>
      <c r="G12" s="95">
        <v>-0.022740524781341143</v>
      </c>
      <c r="H12" s="77">
        <v>0</v>
      </c>
      <c r="I12" s="47">
        <v>1139</v>
      </c>
      <c r="J12" s="48">
        <v>0.4714661984196664</v>
      </c>
      <c r="K12" s="79">
        <v>0</v>
      </c>
      <c r="L12" s="13"/>
      <c r="M12" s="13"/>
      <c r="N12" s="45">
        <v>1</v>
      </c>
      <c r="O12" s="75" t="s">
        <v>21</v>
      </c>
      <c r="P12" s="47">
        <v>10470</v>
      </c>
      <c r="Q12" s="49">
        <v>0.18563500647151646</v>
      </c>
      <c r="R12" s="47">
        <v>12687</v>
      </c>
      <c r="S12" s="49">
        <v>0.14479901390125316</v>
      </c>
      <c r="T12" s="103">
        <v>-0.17474580279025775</v>
      </c>
      <c r="U12" s="79">
        <v>0</v>
      </c>
    </row>
    <row r="13" spans="1:21" ht="14.25" customHeight="1">
      <c r="A13" s="80">
        <v>2</v>
      </c>
      <c r="B13" s="81" t="s">
        <v>19</v>
      </c>
      <c r="C13" s="55">
        <v>1445</v>
      </c>
      <c r="D13" s="57">
        <v>0.13907603464870066</v>
      </c>
      <c r="E13" s="55">
        <v>1328</v>
      </c>
      <c r="F13" s="57">
        <v>0.10710541172675216</v>
      </c>
      <c r="G13" s="96">
        <v>0.08810240963855431</v>
      </c>
      <c r="H13" s="83">
        <v>1</v>
      </c>
      <c r="I13" s="55">
        <v>681</v>
      </c>
      <c r="J13" s="56">
        <v>1.121879588839941</v>
      </c>
      <c r="K13" s="85">
        <v>1</v>
      </c>
      <c r="L13" s="13"/>
      <c r="M13" s="13"/>
      <c r="N13" s="80">
        <v>2</v>
      </c>
      <c r="O13" s="81" t="s">
        <v>19</v>
      </c>
      <c r="P13" s="55">
        <v>6986</v>
      </c>
      <c r="Q13" s="57">
        <v>0.1238630520735448</v>
      </c>
      <c r="R13" s="55">
        <v>10164</v>
      </c>
      <c r="S13" s="57">
        <v>0.11600356091214134</v>
      </c>
      <c r="T13" s="104">
        <v>-0.31267217630853994</v>
      </c>
      <c r="U13" s="85">
        <v>0</v>
      </c>
    </row>
    <row r="14" spans="1:21" ht="14.25" customHeight="1">
      <c r="A14" s="53">
        <v>3</v>
      </c>
      <c r="B14" s="81" t="s">
        <v>24</v>
      </c>
      <c r="C14" s="55">
        <v>890</v>
      </c>
      <c r="D14" s="57">
        <v>0.08565928777670838</v>
      </c>
      <c r="E14" s="55">
        <v>881</v>
      </c>
      <c r="F14" s="57">
        <v>0.07105411726752157</v>
      </c>
      <c r="G14" s="96">
        <v>0.010215664018161208</v>
      </c>
      <c r="H14" s="83">
        <v>1</v>
      </c>
      <c r="I14" s="55">
        <v>707</v>
      </c>
      <c r="J14" s="56">
        <v>0.2588401697312588</v>
      </c>
      <c r="K14" s="85">
        <v>-1</v>
      </c>
      <c r="L14" s="13"/>
      <c r="M14" s="13"/>
      <c r="N14" s="53">
        <v>3</v>
      </c>
      <c r="O14" s="81" t="s">
        <v>24</v>
      </c>
      <c r="P14" s="55">
        <v>5136</v>
      </c>
      <c r="Q14" s="57">
        <v>0.09106221520895019</v>
      </c>
      <c r="R14" s="55">
        <v>6380</v>
      </c>
      <c r="S14" s="57">
        <v>0.07281608801844369</v>
      </c>
      <c r="T14" s="104">
        <v>-0.19498432601880877</v>
      </c>
      <c r="U14" s="85">
        <v>1</v>
      </c>
    </row>
    <row r="15" spans="1:21" ht="14.25" customHeight="1">
      <c r="A15" s="53">
        <v>4</v>
      </c>
      <c r="B15" s="81" t="s">
        <v>31</v>
      </c>
      <c r="C15" s="55">
        <v>822</v>
      </c>
      <c r="D15" s="57">
        <v>0.0791145332050048</v>
      </c>
      <c r="E15" s="55">
        <v>1531</v>
      </c>
      <c r="F15" s="57">
        <v>0.12347769981450117</v>
      </c>
      <c r="G15" s="96">
        <v>-0.46309601567602876</v>
      </c>
      <c r="H15" s="83">
        <v>-2</v>
      </c>
      <c r="I15" s="55">
        <v>552</v>
      </c>
      <c r="J15" s="56">
        <v>0.48913043478260865</v>
      </c>
      <c r="K15" s="85">
        <v>0</v>
      </c>
      <c r="L15" s="13"/>
      <c r="M15" s="13"/>
      <c r="N15" s="53">
        <v>4</v>
      </c>
      <c r="O15" s="81" t="s">
        <v>25</v>
      </c>
      <c r="P15" s="55">
        <v>4495</v>
      </c>
      <c r="Q15" s="57">
        <v>0.0796971684899204</v>
      </c>
      <c r="R15" s="55">
        <v>5931</v>
      </c>
      <c r="S15" s="57">
        <v>0.06769157022529618</v>
      </c>
      <c r="T15" s="104">
        <v>-0.24211768673073686</v>
      </c>
      <c r="U15" s="85">
        <v>1</v>
      </c>
    </row>
    <row r="16" spans="1:21" ht="14.25" customHeight="1">
      <c r="A16" s="61">
        <v>5</v>
      </c>
      <c r="B16" s="86" t="s">
        <v>25</v>
      </c>
      <c r="C16" s="63">
        <v>661</v>
      </c>
      <c r="D16" s="65">
        <v>0.06361886429258903</v>
      </c>
      <c r="E16" s="63">
        <v>688</v>
      </c>
      <c r="F16" s="65">
        <v>0.05548834583434148</v>
      </c>
      <c r="G16" s="97">
        <v>-0.03924418604651159</v>
      </c>
      <c r="H16" s="88">
        <v>2</v>
      </c>
      <c r="I16" s="63">
        <v>464</v>
      </c>
      <c r="J16" s="64">
        <v>0.4245689655172413</v>
      </c>
      <c r="K16" s="90">
        <v>0</v>
      </c>
      <c r="L16" s="13"/>
      <c r="M16" s="13"/>
      <c r="N16" s="61">
        <v>5</v>
      </c>
      <c r="O16" s="86" t="s">
        <v>31</v>
      </c>
      <c r="P16" s="63">
        <v>3869</v>
      </c>
      <c r="Q16" s="65">
        <v>0.06859807450222513</v>
      </c>
      <c r="R16" s="63">
        <v>8303</v>
      </c>
      <c r="S16" s="65">
        <v>0.09476363304343856</v>
      </c>
      <c r="T16" s="105">
        <v>-0.5340238468023606</v>
      </c>
      <c r="U16" s="90">
        <v>-2</v>
      </c>
    </row>
    <row r="17" spans="1:21" ht="14.25" customHeight="1">
      <c r="A17" s="45">
        <v>6</v>
      </c>
      <c r="B17" s="75" t="s">
        <v>20</v>
      </c>
      <c r="C17" s="47">
        <v>636</v>
      </c>
      <c r="D17" s="49">
        <v>0.061212704523580366</v>
      </c>
      <c r="E17" s="47">
        <v>716</v>
      </c>
      <c r="F17" s="49">
        <v>0.05774659246713445</v>
      </c>
      <c r="G17" s="95">
        <v>-0.11173184357541899</v>
      </c>
      <c r="H17" s="77">
        <v>0</v>
      </c>
      <c r="I17" s="47">
        <v>320</v>
      </c>
      <c r="J17" s="48">
        <v>0.9875</v>
      </c>
      <c r="K17" s="79">
        <v>0</v>
      </c>
      <c r="L17" s="13"/>
      <c r="M17" s="13"/>
      <c r="N17" s="45">
        <v>6</v>
      </c>
      <c r="O17" s="75" t="s">
        <v>20</v>
      </c>
      <c r="P17" s="47">
        <v>3236</v>
      </c>
      <c r="Q17" s="49">
        <v>0.057374869239907096</v>
      </c>
      <c r="R17" s="47">
        <v>5335</v>
      </c>
      <c r="S17" s="49">
        <v>0.06088931498093999</v>
      </c>
      <c r="T17" s="103">
        <v>-0.3934395501405811</v>
      </c>
      <c r="U17" s="79">
        <v>1</v>
      </c>
    </row>
    <row r="18" spans="1:21" ht="14.25" customHeight="1">
      <c r="A18" s="53">
        <v>7</v>
      </c>
      <c r="B18" s="81" t="s">
        <v>28</v>
      </c>
      <c r="C18" s="55">
        <v>565</v>
      </c>
      <c r="D18" s="57">
        <v>0.05437921077959577</v>
      </c>
      <c r="E18" s="55">
        <v>736</v>
      </c>
      <c r="F18" s="57">
        <v>0.05935962577627228</v>
      </c>
      <c r="G18" s="96">
        <v>-0.23233695652173914</v>
      </c>
      <c r="H18" s="83">
        <v>-2</v>
      </c>
      <c r="I18" s="55">
        <v>278</v>
      </c>
      <c r="J18" s="56">
        <v>1.0323741007194243</v>
      </c>
      <c r="K18" s="85">
        <v>1</v>
      </c>
      <c r="L18" s="13"/>
      <c r="M18" s="13"/>
      <c r="N18" s="53">
        <v>7</v>
      </c>
      <c r="O18" s="81" t="s">
        <v>26</v>
      </c>
      <c r="P18" s="55">
        <v>2691</v>
      </c>
      <c r="Q18" s="57">
        <v>0.04771192000141841</v>
      </c>
      <c r="R18" s="55">
        <v>3862</v>
      </c>
      <c r="S18" s="57">
        <v>0.04407770092903285</v>
      </c>
      <c r="T18" s="104">
        <v>-0.3032107716209218</v>
      </c>
      <c r="U18" s="85">
        <v>2</v>
      </c>
    </row>
    <row r="19" spans="1:21" ht="14.25" customHeight="1">
      <c r="A19" s="53">
        <v>8</v>
      </c>
      <c r="B19" s="81" t="s">
        <v>26</v>
      </c>
      <c r="C19" s="55">
        <v>535</v>
      </c>
      <c r="D19" s="57">
        <v>0.05149181905678537</v>
      </c>
      <c r="E19" s="55">
        <v>576</v>
      </c>
      <c r="F19" s="57">
        <v>0.04645535930316961</v>
      </c>
      <c r="G19" s="96">
        <v>-0.07118055555555558</v>
      </c>
      <c r="H19" s="83">
        <v>0</v>
      </c>
      <c r="I19" s="55">
        <v>287</v>
      </c>
      <c r="J19" s="56">
        <v>0.8641114982578397</v>
      </c>
      <c r="K19" s="85">
        <v>-1</v>
      </c>
      <c r="L19" s="13"/>
      <c r="M19" s="13"/>
      <c r="N19" s="53">
        <v>8</v>
      </c>
      <c r="O19" s="81" t="s">
        <v>28</v>
      </c>
      <c r="P19" s="55">
        <v>2345</v>
      </c>
      <c r="Q19" s="57">
        <v>0.041577276998634775</v>
      </c>
      <c r="R19" s="55">
        <v>3957</v>
      </c>
      <c r="S19" s="57">
        <v>0.04516195302335137</v>
      </c>
      <c r="T19" s="104">
        <v>-0.4073793277735658</v>
      </c>
      <c r="U19" s="85">
        <v>0</v>
      </c>
    </row>
    <row r="20" spans="1:21" ht="14.25" customHeight="1">
      <c r="A20" s="53">
        <v>9</v>
      </c>
      <c r="B20" s="81" t="s">
        <v>33</v>
      </c>
      <c r="C20" s="55">
        <v>360</v>
      </c>
      <c r="D20" s="57">
        <v>0.03464870067372473</v>
      </c>
      <c r="E20" s="55">
        <v>550</v>
      </c>
      <c r="F20" s="57">
        <v>0.044358416001290424</v>
      </c>
      <c r="G20" s="96">
        <v>-0.34545454545454546</v>
      </c>
      <c r="H20" s="83">
        <v>1</v>
      </c>
      <c r="I20" s="55">
        <v>273</v>
      </c>
      <c r="J20" s="56">
        <v>0.31868131868131866</v>
      </c>
      <c r="K20" s="85">
        <v>0</v>
      </c>
      <c r="L20" s="13"/>
      <c r="M20" s="13"/>
      <c r="N20" s="53">
        <v>9</v>
      </c>
      <c r="O20" s="81" t="s">
        <v>22</v>
      </c>
      <c r="P20" s="55">
        <v>1780</v>
      </c>
      <c r="Q20" s="57">
        <v>0.031559724118366696</v>
      </c>
      <c r="R20" s="55">
        <v>5566</v>
      </c>
      <c r="S20" s="57">
        <v>0.06352575954712501</v>
      </c>
      <c r="T20" s="104">
        <v>-0.680201221703198</v>
      </c>
      <c r="U20" s="85">
        <v>-3</v>
      </c>
    </row>
    <row r="21" spans="1:21" ht="14.25" customHeight="1">
      <c r="A21" s="61">
        <v>10</v>
      </c>
      <c r="B21" s="86" t="s">
        <v>22</v>
      </c>
      <c r="C21" s="63">
        <v>327</v>
      </c>
      <c r="D21" s="65">
        <v>0.0314725697786333</v>
      </c>
      <c r="E21" s="63">
        <v>575</v>
      </c>
      <c r="F21" s="65">
        <v>0.04637470763771272</v>
      </c>
      <c r="G21" s="97">
        <v>-0.43130434782608695</v>
      </c>
      <c r="H21" s="88">
        <v>-1</v>
      </c>
      <c r="I21" s="63">
        <v>219</v>
      </c>
      <c r="J21" s="64">
        <v>0.4931506849315068</v>
      </c>
      <c r="K21" s="90">
        <v>0</v>
      </c>
      <c r="L21" s="13"/>
      <c r="M21" s="13"/>
      <c r="N21" s="61">
        <v>10</v>
      </c>
      <c r="O21" s="86" t="s">
        <v>27</v>
      </c>
      <c r="P21" s="63">
        <v>1541</v>
      </c>
      <c r="Q21" s="65">
        <v>0.027322210599102854</v>
      </c>
      <c r="R21" s="63">
        <v>1862</v>
      </c>
      <c r="S21" s="65">
        <v>0.02125134104864297</v>
      </c>
      <c r="T21" s="105">
        <v>-0.1723952738990333</v>
      </c>
      <c r="U21" s="90">
        <v>6</v>
      </c>
    </row>
    <row r="22" spans="1:21" ht="14.25" customHeight="1">
      <c r="A22" s="45">
        <v>11</v>
      </c>
      <c r="B22" s="75" t="s">
        <v>23</v>
      </c>
      <c r="C22" s="47">
        <v>242</v>
      </c>
      <c r="D22" s="49">
        <v>0.02329162656400385</v>
      </c>
      <c r="E22" s="47">
        <v>420</v>
      </c>
      <c r="F22" s="49">
        <v>0.033873699491894504</v>
      </c>
      <c r="G22" s="95">
        <v>-0.42380952380952386</v>
      </c>
      <c r="H22" s="77">
        <v>1</v>
      </c>
      <c r="I22" s="47">
        <v>153</v>
      </c>
      <c r="J22" s="48">
        <v>0.5816993464052287</v>
      </c>
      <c r="K22" s="79">
        <v>2</v>
      </c>
      <c r="L22" s="13"/>
      <c r="M22" s="13"/>
      <c r="N22" s="45">
        <v>11</v>
      </c>
      <c r="O22" s="75" t="s">
        <v>33</v>
      </c>
      <c r="P22" s="47">
        <v>1407</v>
      </c>
      <c r="Q22" s="49">
        <v>0.024946366199180867</v>
      </c>
      <c r="R22" s="47">
        <v>3272</v>
      </c>
      <c r="S22" s="49">
        <v>0.03734392476431783</v>
      </c>
      <c r="T22" s="103">
        <v>-0.5699877750611246</v>
      </c>
      <c r="U22" s="79">
        <v>-1</v>
      </c>
    </row>
    <row r="23" spans="1:21" ht="14.25" customHeight="1">
      <c r="A23" s="53">
        <v>12</v>
      </c>
      <c r="B23" s="81" t="s">
        <v>27</v>
      </c>
      <c r="C23" s="55">
        <v>239</v>
      </c>
      <c r="D23" s="57">
        <v>0.02300288739172281</v>
      </c>
      <c r="E23" s="55">
        <v>230</v>
      </c>
      <c r="F23" s="57">
        <v>0.01854988305508509</v>
      </c>
      <c r="G23" s="96">
        <v>0.03913043478260869</v>
      </c>
      <c r="H23" s="83">
        <v>6</v>
      </c>
      <c r="I23" s="55">
        <v>163</v>
      </c>
      <c r="J23" s="56">
        <v>0.4662576687116564</v>
      </c>
      <c r="K23" s="85">
        <v>0</v>
      </c>
      <c r="L23" s="13"/>
      <c r="M23" s="13"/>
      <c r="N23" s="53">
        <v>12</v>
      </c>
      <c r="O23" s="81" t="s">
        <v>32</v>
      </c>
      <c r="P23" s="55">
        <v>1383</v>
      </c>
      <c r="Q23" s="57">
        <v>0.024520841829045584</v>
      </c>
      <c r="R23" s="55">
        <v>2316</v>
      </c>
      <c r="S23" s="57">
        <v>0.026432924741491476</v>
      </c>
      <c r="T23" s="104">
        <v>-0.4028497409326425</v>
      </c>
      <c r="U23" s="85">
        <v>1</v>
      </c>
    </row>
    <row r="24" spans="1:21" ht="14.25" customHeight="1">
      <c r="A24" s="53">
        <v>13</v>
      </c>
      <c r="B24" s="81" t="s">
        <v>37</v>
      </c>
      <c r="C24" s="55">
        <v>238</v>
      </c>
      <c r="D24" s="57">
        <v>0.022906641000962465</v>
      </c>
      <c r="E24" s="55">
        <v>239</v>
      </c>
      <c r="F24" s="57">
        <v>0.019275748044197114</v>
      </c>
      <c r="G24" s="96">
        <v>-0.004184100418409997</v>
      </c>
      <c r="H24" s="83">
        <v>3</v>
      </c>
      <c r="I24" s="55">
        <v>135</v>
      </c>
      <c r="J24" s="56">
        <v>0.7629629629629631</v>
      </c>
      <c r="K24" s="85">
        <v>2</v>
      </c>
      <c r="L24" s="13"/>
      <c r="M24" s="13"/>
      <c r="N24" s="53">
        <v>13</v>
      </c>
      <c r="O24" s="81" t="s">
        <v>37</v>
      </c>
      <c r="P24" s="55">
        <v>1372</v>
      </c>
      <c r="Q24" s="57">
        <v>0.024325809826066913</v>
      </c>
      <c r="R24" s="55">
        <v>1848</v>
      </c>
      <c r="S24" s="57">
        <v>0.021091556529480245</v>
      </c>
      <c r="T24" s="104">
        <v>-0.25757575757575757</v>
      </c>
      <c r="U24" s="85">
        <v>4</v>
      </c>
    </row>
    <row r="25" spans="1:21" ht="14.25" customHeight="1">
      <c r="A25" s="53">
        <v>14</v>
      </c>
      <c r="B25" s="81" t="s">
        <v>32</v>
      </c>
      <c r="C25" s="55">
        <v>208</v>
      </c>
      <c r="D25" s="57">
        <v>0.02001924927815207</v>
      </c>
      <c r="E25" s="55">
        <v>240</v>
      </c>
      <c r="F25" s="57">
        <v>0.019356399709654006</v>
      </c>
      <c r="G25" s="96">
        <v>-0.1333333333333333</v>
      </c>
      <c r="H25" s="83">
        <v>1</v>
      </c>
      <c r="I25" s="55">
        <v>153</v>
      </c>
      <c r="J25" s="56">
        <v>0.3594771241830066</v>
      </c>
      <c r="K25" s="85">
        <v>-1</v>
      </c>
      <c r="L25" s="13"/>
      <c r="M25" s="13"/>
      <c r="N25" s="53">
        <v>14</v>
      </c>
      <c r="O25" s="81" t="s">
        <v>52</v>
      </c>
      <c r="P25" s="55">
        <v>1186</v>
      </c>
      <c r="Q25" s="57">
        <v>0.021027995957518485</v>
      </c>
      <c r="R25" s="55">
        <v>1933</v>
      </c>
      <c r="S25" s="57">
        <v>0.022061676824396814</v>
      </c>
      <c r="T25" s="104">
        <v>-0.38644593895499224</v>
      </c>
      <c r="U25" s="85">
        <v>1</v>
      </c>
    </row>
    <row r="26" spans="1:21" ht="14.25" customHeight="1">
      <c r="A26" s="61">
        <v>15</v>
      </c>
      <c r="B26" s="86" t="s">
        <v>52</v>
      </c>
      <c r="C26" s="63">
        <v>188</v>
      </c>
      <c r="D26" s="65">
        <v>0.01809432146294514</v>
      </c>
      <c r="E26" s="63">
        <v>238</v>
      </c>
      <c r="F26" s="65">
        <v>0.01919509637874022</v>
      </c>
      <c r="G26" s="97">
        <v>-0.2100840336134454</v>
      </c>
      <c r="H26" s="88">
        <v>2</v>
      </c>
      <c r="I26" s="63">
        <v>97</v>
      </c>
      <c r="J26" s="64">
        <v>0.9381443298969072</v>
      </c>
      <c r="K26" s="90">
        <v>3</v>
      </c>
      <c r="L26" s="13"/>
      <c r="M26" s="13"/>
      <c r="N26" s="61">
        <v>15</v>
      </c>
      <c r="O26" s="86" t="s">
        <v>23</v>
      </c>
      <c r="P26" s="63">
        <v>1102</v>
      </c>
      <c r="Q26" s="65">
        <v>0.019538660662044998</v>
      </c>
      <c r="R26" s="63">
        <v>3114</v>
      </c>
      <c r="S26" s="65">
        <v>0.03554064233376703</v>
      </c>
      <c r="T26" s="105">
        <v>-0.6461143224149004</v>
      </c>
      <c r="U26" s="90">
        <v>-4</v>
      </c>
    </row>
    <row r="27" spans="1:21" ht="14.25" customHeight="1">
      <c r="A27" s="45">
        <v>16</v>
      </c>
      <c r="B27" s="75" t="s">
        <v>34</v>
      </c>
      <c r="C27" s="47">
        <v>174</v>
      </c>
      <c r="D27" s="49">
        <v>0.016746871992300287</v>
      </c>
      <c r="E27" s="47">
        <v>122</v>
      </c>
      <c r="F27" s="49">
        <v>0.009839503185740785</v>
      </c>
      <c r="G27" s="95">
        <v>0.42622950819672134</v>
      </c>
      <c r="H27" s="77">
        <v>5</v>
      </c>
      <c r="I27" s="47">
        <v>166</v>
      </c>
      <c r="J27" s="48">
        <v>0.04819277108433728</v>
      </c>
      <c r="K27" s="79">
        <v>-5</v>
      </c>
      <c r="L27" s="13"/>
      <c r="M27" s="13"/>
      <c r="N27" s="45">
        <v>16</v>
      </c>
      <c r="O27" s="75" t="s">
        <v>34</v>
      </c>
      <c r="P27" s="47">
        <v>982</v>
      </c>
      <c r="Q27" s="49">
        <v>0.017411038811368594</v>
      </c>
      <c r="R27" s="47">
        <v>930</v>
      </c>
      <c r="S27" s="49">
        <v>0.010614257344381291</v>
      </c>
      <c r="T27" s="103">
        <v>0.05591397849462365</v>
      </c>
      <c r="U27" s="79">
        <v>3</v>
      </c>
    </row>
    <row r="28" spans="1:21" ht="14.25" customHeight="1">
      <c r="A28" s="53">
        <v>17</v>
      </c>
      <c r="B28" s="81" t="s">
        <v>47</v>
      </c>
      <c r="C28" s="55">
        <v>170</v>
      </c>
      <c r="D28" s="57">
        <v>0.016361886429258902</v>
      </c>
      <c r="E28" s="55">
        <v>438</v>
      </c>
      <c r="F28" s="57">
        <v>0.03532542947011856</v>
      </c>
      <c r="G28" s="96">
        <v>-0.6118721461187215</v>
      </c>
      <c r="H28" s="83">
        <v>-6</v>
      </c>
      <c r="I28" s="55">
        <v>90</v>
      </c>
      <c r="J28" s="56">
        <v>0.8888888888888888</v>
      </c>
      <c r="K28" s="85">
        <v>2</v>
      </c>
      <c r="L28" s="13"/>
      <c r="M28" s="13"/>
      <c r="N28" s="53">
        <v>17</v>
      </c>
      <c r="O28" s="81" t="s">
        <v>29</v>
      </c>
      <c r="P28" s="55">
        <v>906</v>
      </c>
      <c r="Q28" s="57">
        <v>0.01606354497260687</v>
      </c>
      <c r="R28" s="55">
        <v>1743</v>
      </c>
      <c r="S28" s="57">
        <v>0.019893172635759775</v>
      </c>
      <c r="T28" s="104">
        <v>-0.4802065404475043</v>
      </c>
      <c r="U28" s="85">
        <v>1</v>
      </c>
    </row>
    <row r="29" spans="1:21" ht="14.25" customHeight="1">
      <c r="A29" s="53"/>
      <c r="B29" s="81" t="s">
        <v>29</v>
      </c>
      <c r="C29" s="55">
        <v>170</v>
      </c>
      <c r="D29" s="57">
        <v>0.016361886429258902</v>
      </c>
      <c r="E29" s="55">
        <v>264</v>
      </c>
      <c r="F29" s="57">
        <v>0.021292039680619403</v>
      </c>
      <c r="G29" s="96">
        <v>-0.3560606060606061</v>
      </c>
      <c r="H29" s="83">
        <v>-3</v>
      </c>
      <c r="I29" s="55">
        <v>106</v>
      </c>
      <c r="J29" s="56">
        <v>0.6037735849056605</v>
      </c>
      <c r="K29" s="85">
        <v>-1</v>
      </c>
      <c r="L29" s="13"/>
      <c r="M29" s="13"/>
      <c r="N29" s="53">
        <v>18</v>
      </c>
      <c r="O29" s="81" t="s">
        <v>30</v>
      </c>
      <c r="P29" s="55">
        <v>872</v>
      </c>
      <c r="Q29" s="57">
        <v>0.015460718781581886</v>
      </c>
      <c r="R29" s="55">
        <v>1953</v>
      </c>
      <c r="S29" s="57">
        <v>0.02228994042320071</v>
      </c>
      <c r="T29" s="104">
        <v>-0.5535074244751664</v>
      </c>
      <c r="U29" s="85">
        <v>-4</v>
      </c>
    </row>
    <row r="30" spans="1:21" ht="14.25" customHeight="1">
      <c r="A30" s="53">
        <v>19</v>
      </c>
      <c r="B30" s="81" t="s">
        <v>36</v>
      </c>
      <c r="C30" s="55">
        <v>157</v>
      </c>
      <c r="D30" s="57">
        <v>0.015110683349374399</v>
      </c>
      <c r="E30" s="55">
        <v>81</v>
      </c>
      <c r="F30" s="57">
        <v>0.006532784902008227</v>
      </c>
      <c r="G30" s="96">
        <v>0.9382716049382716</v>
      </c>
      <c r="H30" s="83">
        <v>3</v>
      </c>
      <c r="I30" s="55">
        <v>75</v>
      </c>
      <c r="J30" s="56">
        <v>1.0933333333333333</v>
      </c>
      <c r="K30" s="85">
        <v>1</v>
      </c>
      <c r="N30" s="53">
        <v>19</v>
      </c>
      <c r="O30" s="81" t="s">
        <v>47</v>
      </c>
      <c r="P30" s="55">
        <v>860</v>
      </c>
      <c r="Q30" s="57">
        <v>0.015247956596514246</v>
      </c>
      <c r="R30" s="55">
        <v>2648</v>
      </c>
      <c r="S30" s="57">
        <v>0.030222100481636194</v>
      </c>
      <c r="T30" s="104">
        <v>-0.675226586102719</v>
      </c>
      <c r="U30" s="85">
        <v>-7</v>
      </c>
    </row>
    <row r="31" spans="1:21" ht="14.25" customHeight="1">
      <c r="A31" s="61">
        <v>20</v>
      </c>
      <c r="B31" s="86" t="s">
        <v>30</v>
      </c>
      <c r="C31" s="63">
        <v>132</v>
      </c>
      <c r="D31" s="65">
        <v>0.012704523580365737</v>
      </c>
      <c r="E31" s="63">
        <v>271</v>
      </c>
      <c r="F31" s="65">
        <v>0.021856601338817647</v>
      </c>
      <c r="G31" s="97">
        <v>-0.5129151291512914</v>
      </c>
      <c r="H31" s="88">
        <v>-7</v>
      </c>
      <c r="I31" s="63">
        <v>71</v>
      </c>
      <c r="J31" s="64">
        <v>0.8591549295774648</v>
      </c>
      <c r="K31" s="90">
        <v>2</v>
      </c>
      <c r="N31" s="61">
        <v>20</v>
      </c>
      <c r="O31" s="86" t="s">
        <v>35</v>
      </c>
      <c r="P31" s="63">
        <v>822</v>
      </c>
      <c r="Q31" s="65">
        <v>0.014574209677133384</v>
      </c>
      <c r="R31" s="63">
        <v>522</v>
      </c>
      <c r="S31" s="65">
        <v>0.005957679928781757</v>
      </c>
      <c r="T31" s="105">
        <v>0.5747126436781609</v>
      </c>
      <c r="U31" s="90">
        <v>3</v>
      </c>
    </row>
    <row r="32" spans="1:21" ht="14.25" customHeight="1">
      <c r="A32" s="114" t="s">
        <v>50</v>
      </c>
      <c r="B32" s="115"/>
      <c r="C32" s="25">
        <f>SUM(C12:C31)</f>
        <v>9835</v>
      </c>
      <c r="D32" s="6">
        <f>C32/C34</f>
        <v>0.9465832531280077</v>
      </c>
      <c r="E32" s="25">
        <f>SUM(E12:E31)</f>
        <v>11839</v>
      </c>
      <c r="F32" s="6">
        <f>E32/E34</f>
        <v>0.9548350673441407</v>
      </c>
      <c r="G32" s="16">
        <f>C32/E32-1</f>
        <v>-0.16927105329842052</v>
      </c>
      <c r="H32" s="16"/>
      <c r="I32" s="25">
        <f>SUM(I12:I31)</f>
        <v>6129</v>
      </c>
      <c r="J32" s="17">
        <f>C32/I32-1</f>
        <v>0.6046663403491597</v>
      </c>
      <c r="K32" s="18"/>
      <c r="N32" s="114" t="s">
        <v>50</v>
      </c>
      <c r="O32" s="115"/>
      <c r="P32" s="3">
        <f>SUM(P12:P31)</f>
        <v>53441</v>
      </c>
      <c r="Q32" s="6">
        <f>P32/P34</f>
        <v>0.9475186610166486</v>
      </c>
      <c r="R32" s="3">
        <f>SUM(R12:R31)</f>
        <v>84326</v>
      </c>
      <c r="S32" s="6">
        <f>R32/R34</f>
        <v>0.9624278116368783</v>
      </c>
      <c r="T32" s="16">
        <f>P32/R32-1</f>
        <v>-0.36625714489006944</v>
      </c>
      <c r="U32" s="100"/>
    </row>
    <row r="33" spans="1:21" ht="14.25" customHeight="1">
      <c r="A33" s="114" t="s">
        <v>12</v>
      </c>
      <c r="B33" s="115"/>
      <c r="C33" s="25">
        <f>C34-SUM(C12:C31)</f>
        <v>555</v>
      </c>
      <c r="D33" s="6">
        <f>C33/C34</f>
        <v>0.0534167468719923</v>
      </c>
      <c r="E33" s="25">
        <f>E34-SUM(E12:E31)</f>
        <v>560</v>
      </c>
      <c r="F33" s="6">
        <f>E33/E34</f>
        <v>0.045164932655859344</v>
      </c>
      <c r="G33" s="16">
        <f>C33/E33-1</f>
        <v>-0.008928571428571397</v>
      </c>
      <c r="H33" s="16"/>
      <c r="I33" s="25">
        <f>I34-SUM(I12:I31)</f>
        <v>356</v>
      </c>
      <c r="J33" s="17">
        <f>C33/I33-1</f>
        <v>0.5589887640449438</v>
      </c>
      <c r="K33" s="18"/>
      <c r="N33" s="114" t="s">
        <v>12</v>
      </c>
      <c r="O33" s="115"/>
      <c r="P33" s="3">
        <f>P34-SUM(P12:P31)</f>
        <v>2960</v>
      </c>
      <c r="Q33" s="6">
        <f>P33/P34</f>
        <v>0.05248133898335136</v>
      </c>
      <c r="R33" s="3">
        <f>R34-SUM(R12:R31)</f>
        <v>3292</v>
      </c>
      <c r="S33" s="6">
        <f>R33/R34</f>
        <v>0.037572188363121733</v>
      </c>
      <c r="T33" s="16">
        <f>P33/R33-1</f>
        <v>-0.10085054678007288</v>
      </c>
      <c r="U33" s="101"/>
    </row>
    <row r="34" spans="1:21" ht="14.25" customHeight="1">
      <c r="A34" s="116" t="s">
        <v>38</v>
      </c>
      <c r="B34" s="117"/>
      <c r="C34" s="23">
        <v>10390</v>
      </c>
      <c r="D34" s="93">
        <v>1</v>
      </c>
      <c r="E34" s="23">
        <v>12399</v>
      </c>
      <c r="F34" s="93">
        <v>0.9994354383418018</v>
      </c>
      <c r="G34" s="19">
        <v>-0.16202919590289544</v>
      </c>
      <c r="H34" s="19"/>
      <c r="I34" s="23">
        <v>6485</v>
      </c>
      <c r="J34" s="39">
        <v>0.602158828064765</v>
      </c>
      <c r="K34" s="94"/>
      <c r="N34" s="116" t="s">
        <v>38</v>
      </c>
      <c r="O34" s="117"/>
      <c r="P34" s="23">
        <v>56401</v>
      </c>
      <c r="Q34" s="93">
        <v>1</v>
      </c>
      <c r="R34" s="23">
        <v>87618</v>
      </c>
      <c r="S34" s="93">
        <v>1</v>
      </c>
      <c r="T34" s="102">
        <v>-0.35628523819306535</v>
      </c>
      <c r="U34" s="94"/>
    </row>
    <row r="35" spans="1:14" ht="14.25" customHeight="1">
      <c r="A35" t="s">
        <v>75</v>
      </c>
      <c r="C35" s="15"/>
      <c r="D35" s="15"/>
      <c r="E35" s="15"/>
      <c r="F35" s="15"/>
      <c r="G35" s="15"/>
      <c r="H35" s="15"/>
      <c r="I35" s="15"/>
      <c r="J35" s="15"/>
      <c r="N35" t="s">
        <v>75</v>
      </c>
    </row>
    <row r="36" spans="1:14" ht="15">
      <c r="A36" s="9" t="s">
        <v>77</v>
      </c>
      <c r="N36" s="9" t="s">
        <v>77</v>
      </c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21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67" t="s">
        <v>100</v>
      </c>
      <c r="O39" s="167"/>
      <c r="P39" s="167"/>
      <c r="Q39" s="167"/>
      <c r="R39" s="167"/>
      <c r="S39" s="167"/>
      <c r="T39" s="167"/>
      <c r="U39" s="167"/>
    </row>
    <row r="40" spans="1:21" ht="15" customHeight="1">
      <c r="A40" s="140" t="s">
        <v>130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3"/>
      <c r="M40" s="20"/>
      <c r="N40" s="167"/>
      <c r="O40" s="167"/>
      <c r="P40" s="167"/>
      <c r="Q40" s="167"/>
      <c r="R40" s="167"/>
      <c r="S40" s="167"/>
      <c r="T40" s="167"/>
      <c r="U40" s="167"/>
    </row>
    <row r="41" spans="1:21" ht="15">
      <c r="A41" s="141" t="s">
        <v>131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3"/>
      <c r="M41" s="20"/>
      <c r="N41" s="141" t="s">
        <v>101</v>
      </c>
      <c r="O41" s="141"/>
      <c r="P41" s="141"/>
      <c r="Q41" s="141"/>
      <c r="R41" s="141"/>
      <c r="S41" s="141"/>
      <c r="T41" s="141"/>
      <c r="U41" s="141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1"/>
      <c r="K42" s="72" t="s">
        <v>4</v>
      </c>
      <c r="L42" s="13"/>
      <c r="M42" s="13"/>
      <c r="N42" s="14"/>
      <c r="O42" s="14"/>
      <c r="P42" s="14"/>
      <c r="Q42" s="14"/>
      <c r="R42" s="14"/>
      <c r="S42" s="14"/>
      <c r="T42" s="71"/>
      <c r="U42" s="72" t="s">
        <v>4</v>
      </c>
    </row>
    <row r="43" spans="1:21" ht="15" customHeight="1">
      <c r="A43" s="142" t="s">
        <v>0</v>
      </c>
      <c r="B43" s="142" t="s">
        <v>49</v>
      </c>
      <c r="C43" s="144" t="s">
        <v>110</v>
      </c>
      <c r="D43" s="145"/>
      <c r="E43" s="145"/>
      <c r="F43" s="145"/>
      <c r="G43" s="145"/>
      <c r="H43" s="146"/>
      <c r="I43" s="144" t="s">
        <v>108</v>
      </c>
      <c r="J43" s="145"/>
      <c r="K43" s="146"/>
      <c r="L43" s="13"/>
      <c r="M43" s="13"/>
      <c r="N43" s="142" t="s">
        <v>0</v>
      </c>
      <c r="O43" s="142" t="s">
        <v>49</v>
      </c>
      <c r="P43" s="144" t="s">
        <v>118</v>
      </c>
      <c r="Q43" s="145"/>
      <c r="R43" s="145"/>
      <c r="S43" s="145"/>
      <c r="T43" s="145"/>
      <c r="U43" s="146"/>
    </row>
    <row r="44" spans="1:21" ht="15" customHeight="1">
      <c r="A44" s="143"/>
      <c r="B44" s="143"/>
      <c r="C44" s="118" t="s">
        <v>111</v>
      </c>
      <c r="D44" s="119"/>
      <c r="E44" s="119"/>
      <c r="F44" s="119"/>
      <c r="G44" s="119"/>
      <c r="H44" s="120"/>
      <c r="I44" s="118" t="s">
        <v>109</v>
      </c>
      <c r="J44" s="119"/>
      <c r="K44" s="120"/>
      <c r="L44" s="13"/>
      <c r="M44" s="13"/>
      <c r="N44" s="143"/>
      <c r="O44" s="143"/>
      <c r="P44" s="118" t="s">
        <v>119</v>
      </c>
      <c r="Q44" s="119"/>
      <c r="R44" s="119"/>
      <c r="S44" s="119"/>
      <c r="T44" s="119"/>
      <c r="U44" s="120"/>
    </row>
    <row r="45" spans="1:21" ht="15" customHeight="1">
      <c r="A45" s="143"/>
      <c r="B45" s="143"/>
      <c r="C45" s="121">
        <v>2020</v>
      </c>
      <c r="D45" s="122"/>
      <c r="E45" s="147">
        <v>2019</v>
      </c>
      <c r="F45" s="122"/>
      <c r="G45" s="125" t="s">
        <v>5</v>
      </c>
      <c r="H45" s="135" t="s">
        <v>57</v>
      </c>
      <c r="I45" s="149">
        <v>2020</v>
      </c>
      <c r="J45" s="136" t="s">
        <v>112</v>
      </c>
      <c r="K45" s="135" t="s">
        <v>113</v>
      </c>
      <c r="L45" s="13"/>
      <c r="M45" s="13"/>
      <c r="N45" s="143"/>
      <c r="O45" s="143"/>
      <c r="P45" s="121">
        <v>2020</v>
      </c>
      <c r="Q45" s="122"/>
      <c r="R45" s="121">
        <v>2019</v>
      </c>
      <c r="S45" s="122"/>
      <c r="T45" s="125" t="s">
        <v>5</v>
      </c>
      <c r="U45" s="127" t="s">
        <v>90</v>
      </c>
    </row>
    <row r="46" spans="1:21" ht="15" customHeight="1">
      <c r="A46" s="129" t="s">
        <v>6</v>
      </c>
      <c r="B46" s="129" t="s">
        <v>49</v>
      </c>
      <c r="C46" s="123"/>
      <c r="D46" s="124"/>
      <c r="E46" s="148"/>
      <c r="F46" s="124"/>
      <c r="G46" s="126"/>
      <c r="H46" s="136"/>
      <c r="I46" s="149"/>
      <c r="J46" s="136"/>
      <c r="K46" s="136"/>
      <c r="L46" s="13"/>
      <c r="M46" s="13"/>
      <c r="N46" s="129" t="s">
        <v>6</v>
      </c>
      <c r="O46" s="129" t="s">
        <v>49</v>
      </c>
      <c r="P46" s="123"/>
      <c r="Q46" s="124"/>
      <c r="R46" s="123"/>
      <c r="S46" s="124"/>
      <c r="T46" s="126"/>
      <c r="U46" s="128"/>
    </row>
    <row r="47" spans="1:21" ht="15" customHeight="1">
      <c r="A47" s="129"/>
      <c r="B47" s="129"/>
      <c r="C47" s="107" t="s">
        <v>8</v>
      </c>
      <c r="D47" s="73" t="s">
        <v>2</v>
      </c>
      <c r="E47" s="107" t="s">
        <v>8</v>
      </c>
      <c r="F47" s="73" t="s">
        <v>2</v>
      </c>
      <c r="G47" s="131" t="s">
        <v>9</v>
      </c>
      <c r="H47" s="131" t="s">
        <v>58</v>
      </c>
      <c r="I47" s="74" t="s">
        <v>8</v>
      </c>
      <c r="J47" s="137" t="s">
        <v>114</v>
      </c>
      <c r="K47" s="137" t="s">
        <v>115</v>
      </c>
      <c r="L47" s="13"/>
      <c r="M47" s="13"/>
      <c r="N47" s="129"/>
      <c r="O47" s="129"/>
      <c r="P47" s="107" t="s">
        <v>8</v>
      </c>
      <c r="Q47" s="73" t="s">
        <v>2</v>
      </c>
      <c r="R47" s="107" t="s">
        <v>8</v>
      </c>
      <c r="S47" s="73" t="s">
        <v>2</v>
      </c>
      <c r="T47" s="131" t="s">
        <v>9</v>
      </c>
      <c r="U47" s="133" t="s">
        <v>91</v>
      </c>
    </row>
    <row r="48" spans="1:21" ht="15" customHeight="1">
      <c r="A48" s="130"/>
      <c r="B48" s="130"/>
      <c r="C48" s="110" t="s">
        <v>10</v>
      </c>
      <c r="D48" s="36" t="s">
        <v>11</v>
      </c>
      <c r="E48" s="110" t="s">
        <v>10</v>
      </c>
      <c r="F48" s="36" t="s">
        <v>11</v>
      </c>
      <c r="G48" s="139"/>
      <c r="H48" s="139"/>
      <c r="I48" s="110" t="s">
        <v>10</v>
      </c>
      <c r="J48" s="138"/>
      <c r="K48" s="138"/>
      <c r="L48" s="13"/>
      <c r="M48" s="13"/>
      <c r="N48" s="130"/>
      <c r="O48" s="130"/>
      <c r="P48" s="110" t="s">
        <v>10</v>
      </c>
      <c r="Q48" s="36" t="s">
        <v>11</v>
      </c>
      <c r="R48" s="110" t="s">
        <v>10</v>
      </c>
      <c r="S48" s="36" t="s">
        <v>11</v>
      </c>
      <c r="T48" s="132"/>
      <c r="U48" s="134"/>
    </row>
    <row r="49" spans="1:21" ht="15">
      <c r="A49" s="45">
        <v>1</v>
      </c>
      <c r="B49" s="75" t="s">
        <v>45</v>
      </c>
      <c r="C49" s="47">
        <v>686</v>
      </c>
      <c r="D49" s="52">
        <v>0.06602502406159769</v>
      </c>
      <c r="E49" s="47">
        <v>351</v>
      </c>
      <c r="F49" s="52">
        <v>0.02830873457536898</v>
      </c>
      <c r="G49" s="76">
        <v>0.9544159544159545</v>
      </c>
      <c r="H49" s="77">
        <v>3</v>
      </c>
      <c r="I49" s="47">
        <v>309</v>
      </c>
      <c r="J49" s="78">
        <v>1.220064724919094</v>
      </c>
      <c r="K49" s="79">
        <v>1</v>
      </c>
      <c r="L49" s="13"/>
      <c r="M49" s="13"/>
      <c r="N49" s="45">
        <v>1</v>
      </c>
      <c r="O49" s="75" t="s">
        <v>45</v>
      </c>
      <c r="P49" s="47">
        <v>3644</v>
      </c>
      <c r="Q49" s="52">
        <v>0.06460878353220688</v>
      </c>
      <c r="R49" s="47">
        <v>3774</v>
      </c>
      <c r="S49" s="52">
        <v>0.04307334109429569</v>
      </c>
      <c r="T49" s="50">
        <v>-0.034446210916799114</v>
      </c>
      <c r="U49" s="79">
        <v>1</v>
      </c>
    </row>
    <row r="50" spans="1:21" ht="15">
      <c r="A50" s="80">
        <v>2</v>
      </c>
      <c r="B50" s="81" t="s">
        <v>44</v>
      </c>
      <c r="C50" s="55">
        <v>512</v>
      </c>
      <c r="D50" s="60">
        <v>0.0492781520692974</v>
      </c>
      <c r="E50" s="55">
        <v>1011</v>
      </c>
      <c r="F50" s="60">
        <v>0.0815388337769175</v>
      </c>
      <c r="G50" s="82">
        <v>-0.49357072205736896</v>
      </c>
      <c r="H50" s="83">
        <v>-1</v>
      </c>
      <c r="I50" s="55">
        <v>334</v>
      </c>
      <c r="J50" s="84">
        <v>0.532934131736527</v>
      </c>
      <c r="K50" s="85">
        <v>-1</v>
      </c>
      <c r="L50" s="13"/>
      <c r="M50" s="13"/>
      <c r="N50" s="80">
        <v>2</v>
      </c>
      <c r="O50" s="81" t="s">
        <v>60</v>
      </c>
      <c r="P50" s="55">
        <v>2348</v>
      </c>
      <c r="Q50" s="60">
        <v>0.041630467544901684</v>
      </c>
      <c r="R50" s="55">
        <v>2475</v>
      </c>
      <c r="S50" s="60">
        <v>0.02824762035198247</v>
      </c>
      <c r="T50" s="58">
        <v>-0.05131313131313131</v>
      </c>
      <c r="U50" s="85">
        <v>3</v>
      </c>
    </row>
    <row r="51" spans="1:21" ht="15">
      <c r="A51" s="80">
        <v>3</v>
      </c>
      <c r="B51" s="81" t="s">
        <v>41</v>
      </c>
      <c r="C51" s="55">
        <v>448</v>
      </c>
      <c r="D51" s="60">
        <v>0.04311838306063523</v>
      </c>
      <c r="E51" s="55">
        <v>350</v>
      </c>
      <c r="F51" s="60">
        <v>0.028228082909912088</v>
      </c>
      <c r="G51" s="82">
        <v>0.28</v>
      </c>
      <c r="H51" s="83">
        <v>2</v>
      </c>
      <c r="I51" s="55">
        <v>219</v>
      </c>
      <c r="J51" s="84">
        <v>1.045662100456621</v>
      </c>
      <c r="K51" s="85">
        <v>2</v>
      </c>
      <c r="L51" s="13"/>
      <c r="M51" s="13"/>
      <c r="N51" s="80">
        <v>3</v>
      </c>
      <c r="O51" s="81" t="s">
        <v>44</v>
      </c>
      <c r="P51" s="55">
        <v>2226</v>
      </c>
      <c r="Q51" s="60">
        <v>0.03946738533004734</v>
      </c>
      <c r="R51" s="55">
        <v>4994</v>
      </c>
      <c r="S51" s="60">
        <v>0.05699742062133352</v>
      </c>
      <c r="T51" s="58">
        <v>-0.5542651181417702</v>
      </c>
      <c r="U51" s="85">
        <v>-2</v>
      </c>
    </row>
    <row r="52" spans="1:21" ht="15">
      <c r="A52" s="80">
        <v>4</v>
      </c>
      <c r="B52" s="81" t="s">
        <v>62</v>
      </c>
      <c r="C52" s="55">
        <v>391</v>
      </c>
      <c r="D52" s="60">
        <v>0.03763233878729547</v>
      </c>
      <c r="E52" s="55">
        <v>473</v>
      </c>
      <c r="F52" s="60">
        <v>0.03814823776110977</v>
      </c>
      <c r="G52" s="82">
        <v>-0.17336152219873147</v>
      </c>
      <c r="H52" s="83">
        <v>-1</v>
      </c>
      <c r="I52" s="55">
        <v>161</v>
      </c>
      <c r="J52" s="84">
        <v>1.4285714285714284</v>
      </c>
      <c r="K52" s="85">
        <v>3</v>
      </c>
      <c r="L52" s="13"/>
      <c r="M52" s="13"/>
      <c r="N52" s="80">
        <v>4</v>
      </c>
      <c r="O52" s="81" t="s">
        <v>41</v>
      </c>
      <c r="P52" s="55">
        <v>1848</v>
      </c>
      <c r="Q52" s="60">
        <v>0.03276537650041666</v>
      </c>
      <c r="R52" s="55">
        <v>3135</v>
      </c>
      <c r="S52" s="60">
        <v>0.03578031911251113</v>
      </c>
      <c r="T52" s="58">
        <v>-0.41052631578947374</v>
      </c>
      <c r="U52" s="85">
        <v>-1</v>
      </c>
    </row>
    <row r="53" spans="1:21" ht="15">
      <c r="A53" s="80">
        <v>5</v>
      </c>
      <c r="B53" s="86" t="s">
        <v>60</v>
      </c>
      <c r="C53" s="63">
        <v>328</v>
      </c>
      <c r="D53" s="68">
        <v>0.031568816169393644</v>
      </c>
      <c r="E53" s="63">
        <v>536</v>
      </c>
      <c r="F53" s="68">
        <v>0.04322929268489394</v>
      </c>
      <c r="G53" s="87">
        <v>-0.3880597014925373</v>
      </c>
      <c r="H53" s="88">
        <v>-3</v>
      </c>
      <c r="I53" s="63">
        <v>235</v>
      </c>
      <c r="J53" s="89">
        <v>0.39574468085106385</v>
      </c>
      <c r="K53" s="90">
        <v>-1</v>
      </c>
      <c r="L53" s="13"/>
      <c r="M53" s="13"/>
      <c r="N53" s="80">
        <v>5</v>
      </c>
      <c r="O53" s="86" t="s">
        <v>62</v>
      </c>
      <c r="P53" s="63">
        <v>1660</v>
      </c>
      <c r="Q53" s="68">
        <v>0.029432102267690288</v>
      </c>
      <c r="R53" s="63">
        <v>2669</v>
      </c>
      <c r="S53" s="68">
        <v>0.030461777260380286</v>
      </c>
      <c r="T53" s="66">
        <v>-0.37804421131509924</v>
      </c>
      <c r="U53" s="90">
        <v>-1</v>
      </c>
    </row>
    <row r="54" spans="1:21" ht="15">
      <c r="A54" s="91">
        <v>6</v>
      </c>
      <c r="B54" s="75" t="s">
        <v>61</v>
      </c>
      <c r="C54" s="47">
        <v>285</v>
      </c>
      <c r="D54" s="52">
        <v>0.02743022136669875</v>
      </c>
      <c r="E54" s="47">
        <v>227</v>
      </c>
      <c r="F54" s="52">
        <v>0.018307928058714413</v>
      </c>
      <c r="G54" s="76">
        <v>0.2555066079295154</v>
      </c>
      <c r="H54" s="77">
        <v>4</v>
      </c>
      <c r="I54" s="47">
        <v>161</v>
      </c>
      <c r="J54" s="78">
        <v>0.7701863354037266</v>
      </c>
      <c r="K54" s="79">
        <v>1</v>
      </c>
      <c r="L54" s="13"/>
      <c r="M54" s="13"/>
      <c r="N54" s="91">
        <v>6</v>
      </c>
      <c r="O54" s="75" t="s">
        <v>78</v>
      </c>
      <c r="P54" s="47">
        <v>1600</v>
      </c>
      <c r="Q54" s="52">
        <v>0.028368291342352085</v>
      </c>
      <c r="R54" s="47">
        <v>1060</v>
      </c>
      <c r="S54" s="52">
        <v>0.012097970736606633</v>
      </c>
      <c r="T54" s="50">
        <v>0.509433962264151</v>
      </c>
      <c r="U54" s="79">
        <v>15</v>
      </c>
    </row>
    <row r="55" spans="1:21" ht="15">
      <c r="A55" s="80">
        <v>7</v>
      </c>
      <c r="B55" s="81" t="s">
        <v>39</v>
      </c>
      <c r="C55" s="55">
        <v>267</v>
      </c>
      <c r="D55" s="60">
        <v>0.025697786333012514</v>
      </c>
      <c r="E55" s="55">
        <v>309</v>
      </c>
      <c r="F55" s="60">
        <v>0.02492136462617953</v>
      </c>
      <c r="G55" s="82">
        <v>-0.13592233009708743</v>
      </c>
      <c r="H55" s="83">
        <v>0</v>
      </c>
      <c r="I55" s="55">
        <v>137</v>
      </c>
      <c r="J55" s="84">
        <v>0.948905109489051</v>
      </c>
      <c r="K55" s="85">
        <v>4</v>
      </c>
      <c r="L55" s="13"/>
      <c r="M55" s="13"/>
      <c r="N55" s="80">
        <v>7</v>
      </c>
      <c r="O55" s="81" t="s">
        <v>61</v>
      </c>
      <c r="P55" s="55">
        <v>1495</v>
      </c>
      <c r="Q55" s="60">
        <v>0.02650662222301023</v>
      </c>
      <c r="R55" s="55">
        <v>2057</v>
      </c>
      <c r="S55" s="60">
        <v>0.023476911136980985</v>
      </c>
      <c r="T55" s="58">
        <v>-0.2732134175984443</v>
      </c>
      <c r="U55" s="85">
        <v>0</v>
      </c>
    </row>
    <row r="56" spans="1:21" ht="15">
      <c r="A56" s="80">
        <v>8</v>
      </c>
      <c r="B56" s="81" t="s">
        <v>66</v>
      </c>
      <c r="C56" s="55">
        <v>217</v>
      </c>
      <c r="D56" s="60">
        <v>0.020885466794995186</v>
      </c>
      <c r="E56" s="55">
        <v>97</v>
      </c>
      <c r="F56" s="60">
        <v>0.007823211549318494</v>
      </c>
      <c r="G56" s="82">
        <v>1.2371134020618557</v>
      </c>
      <c r="H56" s="83">
        <v>27</v>
      </c>
      <c r="I56" s="55">
        <v>145</v>
      </c>
      <c r="J56" s="84">
        <v>0.49655172413793114</v>
      </c>
      <c r="K56" s="85">
        <v>2</v>
      </c>
      <c r="L56" s="13"/>
      <c r="M56" s="13"/>
      <c r="N56" s="80">
        <v>8</v>
      </c>
      <c r="O56" s="81" t="s">
        <v>39</v>
      </c>
      <c r="P56" s="55">
        <v>1411</v>
      </c>
      <c r="Q56" s="60">
        <v>0.025017286927536745</v>
      </c>
      <c r="R56" s="55">
        <v>2052</v>
      </c>
      <c r="S56" s="60">
        <v>0.02341984523728001</v>
      </c>
      <c r="T56" s="58">
        <v>-0.31237816764132553</v>
      </c>
      <c r="U56" s="85">
        <v>0</v>
      </c>
    </row>
    <row r="57" spans="1:21" ht="15">
      <c r="A57" s="80">
        <v>9</v>
      </c>
      <c r="B57" s="81" t="s">
        <v>64</v>
      </c>
      <c r="C57" s="55">
        <v>213</v>
      </c>
      <c r="D57" s="60">
        <v>0.0205004812319538</v>
      </c>
      <c r="E57" s="55">
        <v>118</v>
      </c>
      <c r="F57" s="60">
        <v>0.009516896523913219</v>
      </c>
      <c r="G57" s="82">
        <v>0.8050847457627119</v>
      </c>
      <c r="H57" s="83">
        <v>21</v>
      </c>
      <c r="I57" s="55">
        <v>124</v>
      </c>
      <c r="J57" s="84">
        <v>0.717741935483871</v>
      </c>
      <c r="K57" s="85">
        <v>3</v>
      </c>
      <c r="L57" s="13"/>
      <c r="M57" s="13"/>
      <c r="N57" s="80">
        <v>9</v>
      </c>
      <c r="O57" s="81" t="s">
        <v>66</v>
      </c>
      <c r="P57" s="55">
        <v>1326</v>
      </c>
      <c r="Q57" s="60">
        <v>0.023510221449974292</v>
      </c>
      <c r="R57" s="55">
        <v>1334</v>
      </c>
      <c r="S57" s="60">
        <v>0.015225182040220046</v>
      </c>
      <c r="T57" s="58">
        <v>-0.005997001499250421</v>
      </c>
      <c r="U57" s="85">
        <v>6</v>
      </c>
    </row>
    <row r="58" spans="1:21" ht="15">
      <c r="A58" s="92">
        <v>10</v>
      </c>
      <c r="B58" s="86" t="s">
        <v>48</v>
      </c>
      <c r="C58" s="63">
        <v>212</v>
      </c>
      <c r="D58" s="68">
        <v>0.020404234841193455</v>
      </c>
      <c r="E58" s="63">
        <v>227</v>
      </c>
      <c r="F58" s="68">
        <v>0.018307928058714413</v>
      </c>
      <c r="G58" s="87">
        <v>-0.06607929515418498</v>
      </c>
      <c r="H58" s="88">
        <v>0</v>
      </c>
      <c r="I58" s="63">
        <v>181</v>
      </c>
      <c r="J58" s="89">
        <v>0.1712707182320441</v>
      </c>
      <c r="K58" s="90">
        <v>-4</v>
      </c>
      <c r="L58" s="13"/>
      <c r="M58" s="13"/>
      <c r="N58" s="92">
        <v>10</v>
      </c>
      <c r="O58" s="86" t="s">
        <v>82</v>
      </c>
      <c r="P58" s="63">
        <v>1292</v>
      </c>
      <c r="Q58" s="68">
        <v>0.02290739525894931</v>
      </c>
      <c r="R58" s="63">
        <v>0</v>
      </c>
      <c r="S58" s="68">
        <v>0</v>
      </c>
      <c r="T58" s="66"/>
      <c r="U58" s="90"/>
    </row>
    <row r="59" spans="1:21" ht="15">
      <c r="A59" s="91">
        <v>11</v>
      </c>
      <c r="B59" s="75" t="s">
        <v>123</v>
      </c>
      <c r="C59" s="47">
        <v>211</v>
      </c>
      <c r="D59" s="52">
        <v>0.02030798845043311</v>
      </c>
      <c r="E59" s="47">
        <v>208</v>
      </c>
      <c r="F59" s="52">
        <v>0.01677554641503347</v>
      </c>
      <c r="G59" s="76">
        <v>0.014423076923076872</v>
      </c>
      <c r="H59" s="77">
        <v>1</v>
      </c>
      <c r="I59" s="47">
        <v>76</v>
      </c>
      <c r="J59" s="78">
        <v>1.776315789473684</v>
      </c>
      <c r="K59" s="79">
        <v>11</v>
      </c>
      <c r="L59" s="13"/>
      <c r="M59" s="13"/>
      <c r="N59" s="91">
        <v>11</v>
      </c>
      <c r="O59" s="75" t="s">
        <v>64</v>
      </c>
      <c r="P59" s="47">
        <v>1239</v>
      </c>
      <c r="Q59" s="52">
        <v>0.021967695608233896</v>
      </c>
      <c r="R59" s="47">
        <v>1454</v>
      </c>
      <c r="S59" s="52">
        <v>0.01659476363304344</v>
      </c>
      <c r="T59" s="50">
        <v>-0.14786795048143053</v>
      </c>
      <c r="U59" s="79">
        <v>3</v>
      </c>
    </row>
    <row r="60" spans="1:21" ht="15">
      <c r="A60" s="80">
        <v>12</v>
      </c>
      <c r="B60" s="81" t="s">
        <v>84</v>
      </c>
      <c r="C60" s="55">
        <v>207</v>
      </c>
      <c r="D60" s="60">
        <v>0.01992300288739172</v>
      </c>
      <c r="E60" s="55">
        <v>177</v>
      </c>
      <c r="F60" s="60">
        <v>0.014275344785869828</v>
      </c>
      <c r="G60" s="82">
        <v>0.1694915254237288</v>
      </c>
      <c r="H60" s="83">
        <v>1</v>
      </c>
      <c r="I60" s="55">
        <v>151</v>
      </c>
      <c r="J60" s="84">
        <v>0.3708609271523178</v>
      </c>
      <c r="K60" s="85">
        <v>-3</v>
      </c>
      <c r="L60" s="13"/>
      <c r="M60" s="13"/>
      <c r="N60" s="80">
        <v>12</v>
      </c>
      <c r="O60" s="81" t="s">
        <v>48</v>
      </c>
      <c r="P60" s="55">
        <v>1207</v>
      </c>
      <c r="Q60" s="60">
        <v>0.021400329781386854</v>
      </c>
      <c r="R60" s="55">
        <v>1750</v>
      </c>
      <c r="S60" s="60">
        <v>0.01997306489534114</v>
      </c>
      <c r="T60" s="58">
        <v>-0.3102857142857143</v>
      </c>
      <c r="U60" s="85">
        <v>-1</v>
      </c>
    </row>
    <row r="61" spans="1:21" ht="15">
      <c r="A61" s="80">
        <v>13</v>
      </c>
      <c r="B61" s="81" t="s">
        <v>82</v>
      </c>
      <c r="C61" s="55">
        <v>205</v>
      </c>
      <c r="D61" s="60">
        <v>0.01973051010587103</v>
      </c>
      <c r="E61" s="55">
        <v>0</v>
      </c>
      <c r="F61" s="60">
        <v>0</v>
      </c>
      <c r="G61" s="82"/>
      <c r="H61" s="83"/>
      <c r="I61" s="55">
        <v>124</v>
      </c>
      <c r="J61" s="84">
        <v>0.653225806451613</v>
      </c>
      <c r="K61" s="85">
        <v>-1</v>
      </c>
      <c r="L61" s="13"/>
      <c r="M61" s="13"/>
      <c r="N61" s="80">
        <v>13</v>
      </c>
      <c r="O61" s="81" t="s">
        <v>63</v>
      </c>
      <c r="P61" s="55">
        <v>1107</v>
      </c>
      <c r="Q61" s="60">
        <v>0.01962731157248985</v>
      </c>
      <c r="R61" s="55">
        <v>1319</v>
      </c>
      <c r="S61" s="60">
        <v>0.015053984341117122</v>
      </c>
      <c r="T61" s="58">
        <v>-0.16072782410917363</v>
      </c>
      <c r="U61" s="85">
        <v>3</v>
      </c>
    </row>
    <row r="62" spans="1:21" ht="15">
      <c r="A62" s="80">
        <v>14</v>
      </c>
      <c r="B62" s="81" t="s">
        <v>46</v>
      </c>
      <c r="C62" s="55">
        <v>198</v>
      </c>
      <c r="D62" s="60">
        <v>0.019056785370548605</v>
      </c>
      <c r="E62" s="55">
        <v>126</v>
      </c>
      <c r="F62" s="60">
        <v>0.010162109847568353</v>
      </c>
      <c r="G62" s="82">
        <v>0.5714285714285714</v>
      </c>
      <c r="H62" s="83">
        <v>12</v>
      </c>
      <c r="I62" s="55">
        <v>101</v>
      </c>
      <c r="J62" s="84">
        <v>0.9603960396039604</v>
      </c>
      <c r="K62" s="85">
        <v>5</v>
      </c>
      <c r="L62" s="13"/>
      <c r="M62" s="13"/>
      <c r="N62" s="80">
        <v>14</v>
      </c>
      <c r="O62" s="81" t="s">
        <v>84</v>
      </c>
      <c r="P62" s="55">
        <v>1087</v>
      </c>
      <c r="Q62" s="60">
        <v>0.01927270793071045</v>
      </c>
      <c r="R62" s="55">
        <v>910</v>
      </c>
      <c r="S62" s="60">
        <v>0.010385993745577393</v>
      </c>
      <c r="T62" s="58">
        <v>0.19450549450549448</v>
      </c>
      <c r="U62" s="85">
        <v>14</v>
      </c>
    </row>
    <row r="63" spans="1:21" ht="15">
      <c r="A63" s="92">
        <v>15</v>
      </c>
      <c r="B63" s="86" t="s">
        <v>78</v>
      </c>
      <c r="C63" s="63">
        <v>191</v>
      </c>
      <c r="D63" s="68">
        <v>0.01838306063522618</v>
      </c>
      <c r="E63" s="63">
        <v>265</v>
      </c>
      <c r="F63" s="68">
        <v>0.021372691346076295</v>
      </c>
      <c r="G63" s="87">
        <v>-0.279245283018868</v>
      </c>
      <c r="H63" s="88">
        <v>-6</v>
      </c>
      <c r="I63" s="63">
        <v>271</v>
      </c>
      <c r="J63" s="89">
        <v>-0.2952029520295203</v>
      </c>
      <c r="K63" s="90">
        <v>-12</v>
      </c>
      <c r="L63" s="13"/>
      <c r="M63" s="13"/>
      <c r="N63" s="92">
        <v>15</v>
      </c>
      <c r="O63" s="86" t="s">
        <v>46</v>
      </c>
      <c r="P63" s="63">
        <v>1002</v>
      </c>
      <c r="Q63" s="68">
        <v>0.017765642453147993</v>
      </c>
      <c r="R63" s="63">
        <v>1056</v>
      </c>
      <c r="S63" s="68">
        <v>0.012052318016845854</v>
      </c>
      <c r="T63" s="66">
        <v>-0.051136363636363646</v>
      </c>
      <c r="U63" s="90">
        <v>7</v>
      </c>
    </row>
    <row r="64" spans="1:21" ht="15">
      <c r="A64" s="91">
        <v>16</v>
      </c>
      <c r="B64" s="75" t="s">
        <v>106</v>
      </c>
      <c r="C64" s="47">
        <v>185</v>
      </c>
      <c r="D64" s="52">
        <v>0.0178055822906641</v>
      </c>
      <c r="E64" s="47">
        <v>167</v>
      </c>
      <c r="F64" s="52">
        <v>0.013468828131300912</v>
      </c>
      <c r="G64" s="76">
        <v>0.10778443113772451</v>
      </c>
      <c r="H64" s="77">
        <v>-1</v>
      </c>
      <c r="I64" s="47">
        <v>71</v>
      </c>
      <c r="J64" s="78">
        <v>1.6056338028169015</v>
      </c>
      <c r="K64" s="79">
        <v>7</v>
      </c>
      <c r="L64" s="13"/>
      <c r="M64" s="13"/>
      <c r="N64" s="91">
        <v>16</v>
      </c>
      <c r="O64" s="75" t="s">
        <v>65</v>
      </c>
      <c r="P64" s="47">
        <v>955</v>
      </c>
      <c r="Q64" s="52">
        <v>0.016932323894966402</v>
      </c>
      <c r="R64" s="47">
        <v>1875</v>
      </c>
      <c r="S64" s="52">
        <v>0.02139971238786551</v>
      </c>
      <c r="T64" s="50">
        <v>-0.4906666666666667</v>
      </c>
      <c r="U64" s="79">
        <v>-7</v>
      </c>
    </row>
    <row r="65" spans="1:21" ht="15">
      <c r="A65" s="80">
        <v>17</v>
      </c>
      <c r="B65" s="81" t="s">
        <v>68</v>
      </c>
      <c r="C65" s="55">
        <v>176</v>
      </c>
      <c r="D65" s="60">
        <v>0.01693936477382098</v>
      </c>
      <c r="E65" s="55">
        <v>134</v>
      </c>
      <c r="F65" s="60">
        <v>0.010807323171223486</v>
      </c>
      <c r="G65" s="82">
        <v>0.31343283582089554</v>
      </c>
      <c r="H65" s="83">
        <v>6</v>
      </c>
      <c r="I65" s="55">
        <v>82</v>
      </c>
      <c r="J65" s="84">
        <v>1.1463414634146343</v>
      </c>
      <c r="K65" s="85">
        <v>3</v>
      </c>
      <c r="L65" s="13"/>
      <c r="M65" s="13"/>
      <c r="N65" s="80">
        <v>17</v>
      </c>
      <c r="O65" s="81" t="s">
        <v>85</v>
      </c>
      <c r="P65" s="55">
        <v>839</v>
      </c>
      <c r="Q65" s="60">
        <v>0.014875622772645876</v>
      </c>
      <c r="R65" s="55">
        <v>803</v>
      </c>
      <c r="S65" s="60">
        <v>0.009164783491976535</v>
      </c>
      <c r="T65" s="58">
        <v>0.04483188044831876</v>
      </c>
      <c r="U65" s="85">
        <v>17</v>
      </c>
    </row>
    <row r="66" spans="1:21" ht="15">
      <c r="A66" s="80">
        <v>18</v>
      </c>
      <c r="B66" s="81" t="s">
        <v>65</v>
      </c>
      <c r="C66" s="55">
        <v>172</v>
      </c>
      <c r="D66" s="60">
        <v>0.016554379210779596</v>
      </c>
      <c r="E66" s="55">
        <v>316</v>
      </c>
      <c r="F66" s="60">
        <v>0.025485926284377774</v>
      </c>
      <c r="G66" s="82">
        <v>-0.45569620253164556</v>
      </c>
      <c r="H66" s="83">
        <v>-12</v>
      </c>
      <c r="I66" s="55">
        <v>118</v>
      </c>
      <c r="J66" s="84">
        <v>0.4576271186440677</v>
      </c>
      <c r="K66" s="85">
        <v>-4</v>
      </c>
      <c r="L66" s="13"/>
      <c r="M66" s="13"/>
      <c r="N66" s="80">
        <v>18</v>
      </c>
      <c r="O66" s="81" t="s">
        <v>53</v>
      </c>
      <c r="P66" s="55">
        <v>780</v>
      </c>
      <c r="Q66" s="60">
        <v>0.013829542029396642</v>
      </c>
      <c r="R66" s="55">
        <v>1113</v>
      </c>
      <c r="S66" s="60">
        <v>0.012702869273436964</v>
      </c>
      <c r="T66" s="58">
        <v>-0.2991913746630728</v>
      </c>
      <c r="U66" s="85">
        <v>0</v>
      </c>
    </row>
    <row r="67" spans="1:21" ht="15">
      <c r="A67" s="80">
        <v>19</v>
      </c>
      <c r="B67" s="81" t="s">
        <v>81</v>
      </c>
      <c r="C67" s="55">
        <v>161</v>
      </c>
      <c r="D67" s="60">
        <v>0.015495668912415784</v>
      </c>
      <c r="E67" s="55">
        <v>85</v>
      </c>
      <c r="F67" s="60">
        <v>0.006855391563835793</v>
      </c>
      <c r="G67" s="82">
        <v>0.8941176470588235</v>
      </c>
      <c r="H67" s="83">
        <v>25</v>
      </c>
      <c r="I67" s="55">
        <v>53</v>
      </c>
      <c r="J67" s="84">
        <v>2.0377358490566038</v>
      </c>
      <c r="K67" s="85">
        <v>14</v>
      </c>
      <c r="N67" s="80">
        <v>19</v>
      </c>
      <c r="O67" s="81" t="s">
        <v>106</v>
      </c>
      <c r="P67" s="55">
        <v>772</v>
      </c>
      <c r="Q67" s="60">
        <v>0.013687700572684881</v>
      </c>
      <c r="R67" s="55">
        <v>1096</v>
      </c>
      <c r="S67" s="60">
        <v>0.01250884521445365</v>
      </c>
      <c r="T67" s="58">
        <v>-0.2956204379562044</v>
      </c>
      <c r="U67" s="85">
        <v>1</v>
      </c>
    </row>
    <row r="68" spans="1:21" ht="15">
      <c r="A68" s="92">
        <v>20</v>
      </c>
      <c r="B68" s="86" t="s">
        <v>85</v>
      </c>
      <c r="C68" s="63">
        <v>137</v>
      </c>
      <c r="D68" s="68">
        <v>0.01318575553416747</v>
      </c>
      <c r="E68" s="63">
        <v>77</v>
      </c>
      <c r="F68" s="68">
        <v>0.0062101782401806594</v>
      </c>
      <c r="G68" s="87">
        <v>0.7792207792207793</v>
      </c>
      <c r="H68" s="88">
        <v>31</v>
      </c>
      <c r="I68" s="63">
        <v>104</v>
      </c>
      <c r="J68" s="89">
        <v>0.3173076923076923</v>
      </c>
      <c r="K68" s="90">
        <v>-2</v>
      </c>
      <c r="N68" s="92">
        <v>20</v>
      </c>
      <c r="O68" s="86" t="s">
        <v>123</v>
      </c>
      <c r="P68" s="63">
        <v>735</v>
      </c>
      <c r="Q68" s="68">
        <v>0.01303168383539299</v>
      </c>
      <c r="R68" s="63">
        <v>870</v>
      </c>
      <c r="S68" s="68">
        <v>0.009929466547969595</v>
      </c>
      <c r="T68" s="66">
        <v>-0.15517241379310343</v>
      </c>
      <c r="U68" s="90">
        <v>11</v>
      </c>
    </row>
    <row r="69" spans="1:21" ht="15">
      <c r="A69" s="114" t="s">
        <v>50</v>
      </c>
      <c r="B69" s="115"/>
      <c r="C69" s="25">
        <f>SUM(C49:C68)</f>
        <v>5402</v>
      </c>
      <c r="D69" s="6">
        <f>C69/C71</f>
        <v>0.5199230028873917</v>
      </c>
      <c r="E69" s="25">
        <f>SUM(E49:E68)</f>
        <v>5254</v>
      </c>
      <c r="F69" s="6">
        <f>E69/E71</f>
        <v>0.42374385031050893</v>
      </c>
      <c r="G69" s="16">
        <f>C69/E69-1</f>
        <v>0.028169014084507005</v>
      </c>
      <c r="H69" s="16"/>
      <c r="I69" s="25">
        <f>SUM(I49:I68)</f>
        <v>3157</v>
      </c>
      <c r="J69" s="17">
        <f>C69/I69-1</f>
        <v>0.7111181501425403</v>
      </c>
      <c r="K69" s="18"/>
      <c r="N69" s="114" t="s">
        <v>50</v>
      </c>
      <c r="O69" s="115"/>
      <c r="P69" s="3">
        <f>SUM(P49:P68)</f>
        <v>28573</v>
      </c>
      <c r="Q69" s="6">
        <f>P69/P71</f>
        <v>0.5066044928281414</v>
      </c>
      <c r="R69" s="3">
        <f>SUM(R49:R68)</f>
        <v>35796</v>
      </c>
      <c r="S69" s="6">
        <f>R69/R71</f>
        <v>0.408546189139218</v>
      </c>
      <c r="T69" s="16">
        <f>P69/R69-1</f>
        <v>-0.20178232204715607</v>
      </c>
      <c r="U69" s="100"/>
    </row>
    <row r="70" spans="1:21" ht="15">
      <c r="A70" s="114" t="s">
        <v>12</v>
      </c>
      <c r="B70" s="115"/>
      <c r="C70" s="25">
        <f>C71-SUM(C49:C68)</f>
        <v>4988</v>
      </c>
      <c r="D70" s="6">
        <f>C70/C71</f>
        <v>0.48007699711260826</v>
      </c>
      <c r="E70" s="25">
        <f>E71-SUM(E49:E68)</f>
        <v>7145</v>
      </c>
      <c r="F70" s="6">
        <f>E70/E71</f>
        <v>0.5762561496894911</v>
      </c>
      <c r="G70" s="16">
        <f>C70/E70-1</f>
        <v>-0.301889433170049</v>
      </c>
      <c r="H70" s="16"/>
      <c r="I70" s="25">
        <f>I71-SUM(I49:I68)</f>
        <v>3328</v>
      </c>
      <c r="J70" s="17">
        <f>C70/I70-1</f>
        <v>0.49879807692307687</v>
      </c>
      <c r="K70" s="18"/>
      <c r="N70" s="114" t="s">
        <v>12</v>
      </c>
      <c r="O70" s="115"/>
      <c r="P70" s="3">
        <f>P71-SUM(P49:P68)</f>
        <v>27828</v>
      </c>
      <c r="Q70" s="6">
        <f>P70/P71</f>
        <v>0.49339550717185865</v>
      </c>
      <c r="R70" s="3">
        <f>R71-SUM(R49:R68)</f>
        <v>51822</v>
      </c>
      <c r="S70" s="6">
        <f>R70/R71</f>
        <v>0.5914538108607821</v>
      </c>
      <c r="T70" s="16">
        <f>P70/R70-1</f>
        <v>-0.4630079888850295</v>
      </c>
      <c r="U70" s="101"/>
    </row>
    <row r="71" spans="1:21" ht="15">
      <c r="A71" s="116" t="s">
        <v>38</v>
      </c>
      <c r="B71" s="117"/>
      <c r="C71" s="23">
        <v>10390</v>
      </c>
      <c r="D71" s="93">
        <v>1</v>
      </c>
      <c r="E71" s="23">
        <v>12399</v>
      </c>
      <c r="F71" s="93">
        <v>1</v>
      </c>
      <c r="G71" s="19">
        <v>-0.16202919590289544</v>
      </c>
      <c r="H71" s="19"/>
      <c r="I71" s="23">
        <v>6485</v>
      </c>
      <c r="J71" s="39">
        <v>0.602158828064765</v>
      </c>
      <c r="K71" s="94"/>
      <c r="N71" s="116" t="s">
        <v>38</v>
      </c>
      <c r="O71" s="117"/>
      <c r="P71" s="23">
        <v>56401</v>
      </c>
      <c r="Q71" s="93">
        <v>1</v>
      </c>
      <c r="R71" s="23">
        <v>87618</v>
      </c>
      <c r="S71" s="93">
        <v>1</v>
      </c>
      <c r="T71" s="102">
        <v>-0.35628523819306535</v>
      </c>
      <c r="U71" s="94"/>
    </row>
    <row r="72" spans="1:14" ht="15">
      <c r="A72" t="s">
        <v>75</v>
      </c>
      <c r="N72" t="s">
        <v>75</v>
      </c>
    </row>
    <row r="73" spans="1:14" ht="15">
      <c r="A73" s="9" t="s">
        <v>77</v>
      </c>
      <c r="N73" s="9" t="s">
        <v>77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57" dxfId="194" operator="lessThan">
      <formula>0</formula>
    </cfRule>
  </conditionalFormatting>
  <conditionalFormatting sqref="K33">
    <cfRule type="cellIs" priority="959" dxfId="194" operator="lessThan">
      <formula>0</formula>
    </cfRule>
  </conditionalFormatting>
  <conditionalFormatting sqref="G32:H32 J32">
    <cfRule type="cellIs" priority="958" dxfId="194" operator="lessThan">
      <formula>0</formula>
    </cfRule>
  </conditionalFormatting>
  <conditionalFormatting sqref="G33:H33 J33">
    <cfRule type="cellIs" priority="960" dxfId="194" operator="lessThan">
      <formula>0</formula>
    </cfRule>
  </conditionalFormatting>
  <conditionalFormatting sqref="K69">
    <cfRule type="cellIs" priority="953" dxfId="194" operator="lessThan">
      <formula>0</formula>
    </cfRule>
  </conditionalFormatting>
  <conditionalFormatting sqref="K70">
    <cfRule type="cellIs" priority="955" dxfId="194" operator="lessThan">
      <formula>0</formula>
    </cfRule>
  </conditionalFormatting>
  <conditionalFormatting sqref="G69:H69 J69">
    <cfRule type="cellIs" priority="954" dxfId="194" operator="lessThan">
      <formula>0</formula>
    </cfRule>
  </conditionalFormatting>
  <conditionalFormatting sqref="G70:H70 J70">
    <cfRule type="cellIs" priority="956" dxfId="194" operator="lessThan">
      <formula>0</formula>
    </cfRule>
  </conditionalFormatting>
  <conditionalFormatting sqref="G12:G31 J12:J31">
    <cfRule type="cellIs" priority="55" dxfId="194" operator="lessThan">
      <formula>0</formula>
    </cfRule>
  </conditionalFormatting>
  <conditionalFormatting sqref="K12:K31">
    <cfRule type="cellIs" priority="52" dxfId="194" operator="lessThan">
      <formula>0</formula>
    </cfRule>
    <cfRule type="cellIs" priority="53" dxfId="196" operator="equal">
      <formula>0</formula>
    </cfRule>
    <cfRule type="cellIs" priority="54" dxfId="197" operator="greaterThan">
      <formula>0</formula>
    </cfRule>
  </conditionalFormatting>
  <conditionalFormatting sqref="H12:H31">
    <cfRule type="cellIs" priority="49" dxfId="194" operator="lessThan">
      <formula>0</formula>
    </cfRule>
    <cfRule type="cellIs" priority="50" dxfId="196" operator="equal">
      <formula>0</formula>
    </cfRule>
    <cfRule type="cellIs" priority="51" dxfId="197" operator="greaterThan">
      <formula>0</formula>
    </cfRule>
  </conditionalFormatting>
  <conditionalFormatting sqref="G34 J34">
    <cfRule type="cellIs" priority="48" dxfId="194" operator="lessThan">
      <formula>0</formula>
    </cfRule>
  </conditionalFormatting>
  <conditionalFormatting sqref="K34">
    <cfRule type="cellIs" priority="47" dxfId="194" operator="lessThan">
      <formula>0</formula>
    </cfRule>
  </conditionalFormatting>
  <conditionalFormatting sqref="H34">
    <cfRule type="cellIs" priority="46" dxfId="194" operator="lessThan">
      <formula>0</formula>
    </cfRule>
  </conditionalFormatting>
  <conditionalFormatting sqref="G49:G68 J49:J68">
    <cfRule type="cellIs" priority="39" dxfId="194" operator="lessThan">
      <formula>0</formula>
    </cfRule>
  </conditionalFormatting>
  <conditionalFormatting sqref="K49:K68">
    <cfRule type="cellIs" priority="36" dxfId="194" operator="lessThan">
      <formula>0</formula>
    </cfRule>
    <cfRule type="cellIs" priority="37" dxfId="196" operator="equal">
      <formula>0</formula>
    </cfRule>
    <cfRule type="cellIs" priority="38" dxfId="197" operator="greaterThan">
      <formula>0</formula>
    </cfRule>
  </conditionalFormatting>
  <conditionalFormatting sqref="H49:H68">
    <cfRule type="cellIs" priority="33" dxfId="194" operator="lessThan">
      <formula>0</formula>
    </cfRule>
    <cfRule type="cellIs" priority="34" dxfId="196" operator="equal">
      <formula>0</formula>
    </cfRule>
    <cfRule type="cellIs" priority="35" dxfId="197" operator="greaterThan">
      <formula>0</formula>
    </cfRule>
  </conditionalFormatting>
  <conditionalFormatting sqref="G71 J71">
    <cfRule type="cellIs" priority="32" dxfId="194" operator="lessThan">
      <formula>0</formula>
    </cfRule>
  </conditionalFormatting>
  <conditionalFormatting sqref="K71">
    <cfRule type="cellIs" priority="31" dxfId="194" operator="lessThan">
      <formula>0</formula>
    </cfRule>
  </conditionalFormatting>
  <conditionalFormatting sqref="H71">
    <cfRule type="cellIs" priority="30" dxfId="194" operator="lessThan">
      <formula>0</formula>
    </cfRule>
  </conditionalFormatting>
  <conditionalFormatting sqref="U33">
    <cfRule type="cellIs" priority="21" dxfId="194" operator="lessThan">
      <formula>0</formula>
    </cfRule>
  </conditionalFormatting>
  <conditionalFormatting sqref="T33">
    <cfRule type="cellIs" priority="20" dxfId="194" operator="lessThan">
      <formula>0</formula>
    </cfRule>
  </conditionalFormatting>
  <conditionalFormatting sqref="T32">
    <cfRule type="cellIs" priority="19" dxfId="194" operator="lessThan">
      <formula>0</formula>
    </cfRule>
  </conditionalFormatting>
  <conditionalFormatting sqref="U32">
    <cfRule type="cellIs" priority="22" dxfId="194" operator="lessThan">
      <formula>0</formula>
    </cfRule>
    <cfRule type="cellIs" priority="23" dxfId="196" operator="equal">
      <formula>0</formula>
    </cfRule>
    <cfRule type="cellIs" priority="24" dxfId="197" operator="greaterThan">
      <formula>0</formula>
    </cfRule>
  </conditionalFormatting>
  <conditionalFormatting sqref="T69">
    <cfRule type="cellIs" priority="13" dxfId="194" operator="lessThan">
      <formula>0</formula>
    </cfRule>
  </conditionalFormatting>
  <conditionalFormatting sqref="U70">
    <cfRule type="cellIs" priority="15" dxfId="194" operator="lessThan">
      <formula>0</formula>
    </cfRule>
  </conditionalFormatting>
  <conditionalFormatting sqref="U69">
    <cfRule type="cellIs" priority="16" dxfId="194" operator="lessThan">
      <formula>0</formula>
    </cfRule>
    <cfRule type="cellIs" priority="17" dxfId="196" operator="equal">
      <formula>0</formula>
    </cfRule>
    <cfRule type="cellIs" priority="18" dxfId="197" operator="greaterThan">
      <formula>0</formula>
    </cfRule>
  </conditionalFormatting>
  <conditionalFormatting sqref="T70">
    <cfRule type="cellIs" priority="14" dxfId="194" operator="lessThan">
      <formula>0</formula>
    </cfRule>
  </conditionalFormatting>
  <conditionalFormatting sqref="U71">
    <cfRule type="cellIs" priority="12" dxfId="194" operator="lessThan">
      <formula>0</formula>
    </cfRule>
  </conditionalFormatting>
  <conditionalFormatting sqref="T12:T31">
    <cfRule type="cellIs" priority="11" dxfId="194" operator="lessThan">
      <formula>0</formula>
    </cfRule>
  </conditionalFormatting>
  <conditionalFormatting sqref="U12:U31">
    <cfRule type="cellIs" priority="8" dxfId="194" operator="lessThan">
      <formula>0</formula>
    </cfRule>
    <cfRule type="cellIs" priority="9" dxfId="196" operator="equal">
      <formula>0</formula>
    </cfRule>
    <cfRule type="cellIs" priority="10" dxfId="197" operator="greaterThan">
      <formula>0</formula>
    </cfRule>
  </conditionalFormatting>
  <conditionalFormatting sqref="T34">
    <cfRule type="cellIs" priority="7" dxfId="194" operator="lessThan">
      <formula>0</formula>
    </cfRule>
  </conditionalFormatting>
  <conditionalFormatting sqref="U34">
    <cfRule type="cellIs" priority="6" dxfId="194" operator="lessThan">
      <formula>0</formula>
    </cfRule>
  </conditionalFormatting>
  <conditionalFormatting sqref="T49:T68">
    <cfRule type="cellIs" priority="5" dxfId="194" operator="lessThan">
      <formula>0</formula>
    </cfRule>
  </conditionalFormatting>
  <conditionalFormatting sqref="U49:U68">
    <cfRule type="cellIs" priority="2" dxfId="194" operator="lessThan">
      <formula>0</formula>
    </cfRule>
    <cfRule type="cellIs" priority="3" dxfId="196" operator="equal">
      <formula>0</formula>
    </cfRule>
    <cfRule type="cellIs" priority="4" dxfId="197" operator="greaterThan">
      <formula>0</formula>
    </cfRule>
  </conditionalFormatting>
  <conditionalFormatting sqref="T71">
    <cfRule type="cellIs" priority="1" dxfId="19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42187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3"/>
      <c r="O1" s="44">
        <v>44015</v>
      </c>
    </row>
    <row r="2" spans="2:15" ht="14.25" customHeight="1">
      <c r="B2" s="160" t="s">
        <v>14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4.25" customHeight="1">
      <c r="B3" s="161" t="s">
        <v>15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2" t="s">
        <v>0</v>
      </c>
      <c r="C5" s="154" t="s">
        <v>1</v>
      </c>
      <c r="D5" s="144" t="s">
        <v>110</v>
      </c>
      <c r="E5" s="145"/>
      <c r="F5" s="145"/>
      <c r="G5" s="145"/>
      <c r="H5" s="146"/>
      <c r="I5" s="145" t="s">
        <v>108</v>
      </c>
      <c r="J5" s="145"/>
      <c r="K5" s="144" t="s">
        <v>118</v>
      </c>
      <c r="L5" s="145"/>
      <c r="M5" s="145"/>
      <c r="N5" s="145"/>
      <c r="O5" s="146"/>
    </row>
    <row r="6" spans="2:15" ht="14.25" customHeight="1">
      <c r="B6" s="143"/>
      <c r="C6" s="155"/>
      <c r="D6" s="118" t="s">
        <v>111</v>
      </c>
      <c r="E6" s="119"/>
      <c r="F6" s="119"/>
      <c r="G6" s="119"/>
      <c r="H6" s="120"/>
      <c r="I6" s="119" t="s">
        <v>109</v>
      </c>
      <c r="J6" s="119"/>
      <c r="K6" s="118" t="s">
        <v>119</v>
      </c>
      <c r="L6" s="119"/>
      <c r="M6" s="119"/>
      <c r="N6" s="119"/>
      <c r="O6" s="120"/>
    </row>
    <row r="7" spans="2:15" ht="14.25" customHeight="1">
      <c r="B7" s="143"/>
      <c r="C7" s="143"/>
      <c r="D7" s="121">
        <v>2020</v>
      </c>
      <c r="E7" s="122"/>
      <c r="F7" s="147">
        <v>2019</v>
      </c>
      <c r="G7" s="147"/>
      <c r="H7" s="125" t="s">
        <v>5</v>
      </c>
      <c r="I7" s="150">
        <v>2020</v>
      </c>
      <c r="J7" s="121" t="s">
        <v>112</v>
      </c>
      <c r="K7" s="121">
        <v>2020</v>
      </c>
      <c r="L7" s="122"/>
      <c r="M7" s="147">
        <v>2019</v>
      </c>
      <c r="N7" s="122"/>
      <c r="O7" s="153" t="s">
        <v>5</v>
      </c>
    </row>
    <row r="8" spans="2:15" ht="14.25" customHeight="1">
      <c r="B8" s="129" t="s">
        <v>6</v>
      </c>
      <c r="C8" s="129" t="s">
        <v>7</v>
      </c>
      <c r="D8" s="123"/>
      <c r="E8" s="124"/>
      <c r="F8" s="148"/>
      <c r="G8" s="148"/>
      <c r="H8" s="126"/>
      <c r="I8" s="151"/>
      <c r="J8" s="152"/>
      <c r="K8" s="123"/>
      <c r="L8" s="124"/>
      <c r="M8" s="148"/>
      <c r="N8" s="124"/>
      <c r="O8" s="153"/>
    </row>
    <row r="9" spans="2:15" ht="14.25" customHeight="1">
      <c r="B9" s="129"/>
      <c r="C9" s="129"/>
      <c r="D9" s="107" t="s">
        <v>8</v>
      </c>
      <c r="E9" s="108" t="s">
        <v>2</v>
      </c>
      <c r="F9" s="106" t="s">
        <v>8</v>
      </c>
      <c r="G9" s="33" t="s">
        <v>2</v>
      </c>
      <c r="H9" s="131" t="s">
        <v>9</v>
      </c>
      <c r="I9" s="34" t="s">
        <v>8</v>
      </c>
      <c r="J9" s="158" t="s">
        <v>114</v>
      </c>
      <c r="K9" s="107" t="s">
        <v>8</v>
      </c>
      <c r="L9" s="32" t="s">
        <v>2</v>
      </c>
      <c r="M9" s="106" t="s">
        <v>8</v>
      </c>
      <c r="N9" s="32" t="s">
        <v>2</v>
      </c>
      <c r="O9" s="156" t="s">
        <v>9</v>
      </c>
    </row>
    <row r="10" spans="2:15" ht="14.25" customHeight="1">
      <c r="B10" s="130"/>
      <c r="C10" s="130"/>
      <c r="D10" s="110" t="s">
        <v>10</v>
      </c>
      <c r="E10" s="109" t="s">
        <v>11</v>
      </c>
      <c r="F10" s="31" t="s">
        <v>10</v>
      </c>
      <c r="G10" s="36" t="s">
        <v>11</v>
      </c>
      <c r="H10" s="132"/>
      <c r="I10" s="35" t="s">
        <v>10</v>
      </c>
      <c r="J10" s="159"/>
      <c r="K10" s="110" t="s">
        <v>10</v>
      </c>
      <c r="L10" s="109" t="s">
        <v>11</v>
      </c>
      <c r="M10" s="31" t="s">
        <v>10</v>
      </c>
      <c r="N10" s="109" t="s">
        <v>11</v>
      </c>
      <c r="O10" s="157"/>
    </row>
    <row r="11" spans="2:15" ht="14.25" customHeight="1">
      <c r="B11" s="45">
        <v>1</v>
      </c>
      <c r="C11" s="46" t="s">
        <v>26</v>
      </c>
      <c r="D11" s="47">
        <v>675</v>
      </c>
      <c r="E11" s="48">
        <v>0.13165593914569923</v>
      </c>
      <c r="F11" s="47">
        <v>896</v>
      </c>
      <c r="G11" s="49">
        <v>0.1501592089827384</v>
      </c>
      <c r="H11" s="50">
        <v>-0.2466517857142857</v>
      </c>
      <c r="I11" s="51">
        <v>487</v>
      </c>
      <c r="J11" s="52">
        <v>0.38603696098562623</v>
      </c>
      <c r="K11" s="47">
        <v>3415</v>
      </c>
      <c r="L11" s="48">
        <v>0.13869710015433354</v>
      </c>
      <c r="M11" s="47">
        <v>5117</v>
      </c>
      <c r="N11" s="49">
        <v>0.1459498003422704</v>
      </c>
      <c r="O11" s="50">
        <v>-0.3326167676372874</v>
      </c>
    </row>
    <row r="12" spans="2:15" ht="14.25" customHeight="1">
      <c r="B12" s="53">
        <v>2</v>
      </c>
      <c r="C12" s="54" t="s">
        <v>23</v>
      </c>
      <c r="D12" s="55">
        <v>670</v>
      </c>
      <c r="E12" s="56">
        <v>0.1306807099668422</v>
      </c>
      <c r="F12" s="55">
        <v>927</v>
      </c>
      <c r="G12" s="57">
        <v>0.15535444947209653</v>
      </c>
      <c r="H12" s="58">
        <v>-0.2772384034519957</v>
      </c>
      <c r="I12" s="59">
        <v>517</v>
      </c>
      <c r="J12" s="60">
        <v>0.2959381044487428</v>
      </c>
      <c r="K12" s="55">
        <v>3309</v>
      </c>
      <c r="L12" s="56">
        <v>0.13439200714807895</v>
      </c>
      <c r="M12" s="55">
        <v>4551</v>
      </c>
      <c r="N12" s="57">
        <v>0.1298060467769538</v>
      </c>
      <c r="O12" s="58">
        <v>-0.2729070533948583</v>
      </c>
    </row>
    <row r="13" spans="2:15" ht="14.25" customHeight="1">
      <c r="B13" s="53">
        <v>3</v>
      </c>
      <c r="C13" s="54" t="s">
        <v>28</v>
      </c>
      <c r="D13" s="55">
        <v>774</v>
      </c>
      <c r="E13" s="56">
        <v>0.15096547688706846</v>
      </c>
      <c r="F13" s="55">
        <v>801</v>
      </c>
      <c r="G13" s="57">
        <v>0.13423831070889894</v>
      </c>
      <c r="H13" s="58">
        <v>-0.0337078651685393</v>
      </c>
      <c r="I13" s="59">
        <v>489</v>
      </c>
      <c r="J13" s="60">
        <v>0.5828220858895705</v>
      </c>
      <c r="K13" s="55">
        <v>3172</v>
      </c>
      <c r="L13" s="56">
        <v>0.12882787750791974</v>
      </c>
      <c r="M13" s="55">
        <v>5312</v>
      </c>
      <c r="N13" s="57">
        <v>0.15151169423844837</v>
      </c>
      <c r="O13" s="58">
        <v>-0.40286144578313254</v>
      </c>
    </row>
    <row r="14" spans="2:15" ht="14.25" customHeight="1">
      <c r="B14" s="53">
        <v>4</v>
      </c>
      <c r="C14" s="54" t="s">
        <v>34</v>
      </c>
      <c r="D14" s="55">
        <v>511</v>
      </c>
      <c r="E14" s="56">
        <v>0.0996684220791886</v>
      </c>
      <c r="F14" s="55">
        <v>497</v>
      </c>
      <c r="G14" s="57">
        <v>0.0832914362326127</v>
      </c>
      <c r="H14" s="58">
        <v>0.028169014084507005</v>
      </c>
      <c r="I14" s="59">
        <v>342</v>
      </c>
      <c r="J14" s="60">
        <v>0.4941520467836258</v>
      </c>
      <c r="K14" s="55">
        <v>2833</v>
      </c>
      <c r="L14" s="56">
        <v>0.11505970270489806</v>
      </c>
      <c r="M14" s="55">
        <v>3286</v>
      </c>
      <c r="N14" s="57">
        <v>0.0937250427837992</v>
      </c>
      <c r="O14" s="58">
        <v>-0.1378575776019476</v>
      </c>
    </row>
    <row r="15" spans="2:15" ht="14.25" customHeight="1">
      <c r="B15" s="61">
        <v>5</v>
      </c>
      <c r="C15" s="62" t="s">
        <v>20</v>
      </c>
      <c r="D15" s="63">
        <v>437</v>
      </c>
      <c r="E15" s="64">
        <v>0.08523503023210455</v>
      </c>
      <c r="F15" s="63">
        <v>692</v>
      </c>
      <c r="G15" s="65">
        <v>0.1159711747947042</v>
      </c>
      <c r="H15" s="66">
        <v>-0.36849710982658956</v>
      </c>
      <c r="I15" s="67">
        <v>243</v>
      </c>
      <c r="J15" s="68">
        <v>0.7983539094650205</v>
      </c>
      <c r="K15" s="63">
        <v>2115</v>
      </c>
      <c r="L15" s="64">
        <v>0.08589878970026806</v>
      </c>
      <c r="M15" s="63">
        <v>3814</v>
      </c>
      <c r="N15" s="65">
        <v>0.10878494010268112</v>
      </c>
      <c r="O15" s="66">
        <v>-0.44546407970634505</v>
      </c>
    </row>
    <row r="16" spans="2:15" ht="14.25" customHeight="1">
      <c r="B16" s="45">
        <v>6</v>
      </c>
      <c r="C16" s="46" t="s">
        <v>29</v>
      </c>
      <c r="D16" s="47">
        <v>361</v>
      </c>
      <c r="E16" s="48">
        <v>0.07041154671347767</v>
      </c>
      <c r="F16" s="47">
        <v>455</v>
      </c>
      <c r="G16" s="49">
        <v>0.07625272331154684</v>
      </c>
      <c r="H16" s="50">
        <v>-0.20659340659340664</v>
      </c>
      <c r="I16" s="51">
        <v>320</v>
      </c>
      <c r="J16" s="52">
        <v>0.12812500000000004</v>
      </c>
      <c r="K16" s="47">
        <v>2039</v>
      </c>
      <c r="L16" s="48">
        <v>0.08281211924295345</v>
      </c>
      <c r="M16" s="47">
        <v>2858</v>
      </c>
      <c r="N16" s="49">
        <v>0.08151739874500856</v>
      </c>
      <c r="O16" s="50">
        <v>-0.28656403079076276</v>
      </c>
    </row>
    <row r="17" spans="2:15" ht="14.25" customHeight="1">
      <c r="B17" s="53">
        <v>7</v>
      </c>
      <c r="C17" s="54" t="s">
        <v>59</v>
      </c>
      <c r="D17" s="55">
        <v>432</v>
      </c>
      <c r="E17" s="56">
        <v>0.08425980105324751</v>
      </c>
      <c r="F17" s="55">
        <v>483</v>
      </c>
      <c r="G17" s="57">
        <v>0.08094519859225742</v>
      </c>
      <c r="H17" s="58">
        <v>-0.10559006211180122</v>
      </c>
      <c r="I17" s="59">
        <v>249</v>
      </c>
      <c r="J17" s="60">
        <v>0.7349397590361446</v>
      </c>
      <c r="K17" s="55">
        <v>1921</v>
      </c>
      <c r="L17" s="56">
        <v>0.0780196572171229</v>
      </c>
      <c r="M17" s="55">
        <v>2636</v>
      </c>
      <c r="N17" s="57">
        <v>0.07518539646320593</v>
      </c>
      <c r="O17" s="58">
        <v>-0.2712443095599393</v>
      </c>
    </row>
    <row r="18" spans="2:15" ht="14.25" customHeight="1">
      <c r="B18" s="53">
        <v>8</v>
      </c>
      <c r="C18" s="54" t="s">
        <v>30</v>
      </c>
      <c r="D18" s="55">
        <v>271</v>
      </c>
      <c r="E18" s="56">
        <v>0.0528574214940511</v>
      </c>
      <c r="F18" s="55">
        <v>309</v>
      </c>
      <c r="G18" s="57">
        <v>0.05178481649069885</v>
      </c>
      <c r="H18" s="58">
        <v>-0.12297734627831713</v>
      </c>
      <c r="I18" s="59">
        <v>158</v>
      </c>
      <c r="J18" s="60">
        <v>0.7151898734177216</v>
      </c>
      <c r="K18" s="55">
        <v>1374</v>
      </c>
      <c r="L18" s="56">
        <v>0.05580375274145073</v>
      </c>
      <c r="M18" s="55">
        <v>1912</v>
      </c>
      <c r="N18" s="57">
        <v>0.05453508271534512</v>
      </c>
      <c r="O18" s="58">
        <v>-0.2813807531380753</v>
      </c>
    </row>
    <row r="19" spans="2:15" ht="14.25" customHeight="1">
      <c r="B19" s="53">
        <v>9</v>
      </c>
      <c r="C19" s="54" t="s">
        <v>22</v>
      </c>
      <c r="D19" s="55">
        <v>256</v>
      </c>
      <c r="E19" s="56">
        <v>0.04993173395748001</v>
      </c>
      <c r="F19" s="55">
        <v>297</v>
      </c>
      <c r="G19" s="57">
        <v>0.049773755656108594</v>
      </c>
      <c r="H19" s="58">
        <v>-0.13804713804713808</v>
      </c>
      <c r="I19" s="59">
        <v>155</v>
      </c>
      <c r="J19" s="60">
        <v>0.6516129032258065</v>
      </c>
      <c r="K19" s="55">
        <v>1314</v>
      </c>
      <c r="L19" s="56">
        <v>0.05336690764357079</v>
      </c>
      <c r="M19" s="55">
        <v>1832</v>
      </c>
      <c r="N19" s="57">
        <v>0.05225328009127211</v>
      </c>
      <c r="O19" s="58">
        <v>-0.2827510917030568</v>
      </c>
    </row>
    <row r="20" spans="2:15" ht="14.25" customHeight="1">
      <c r="B20" s="61">
        <v>10</v>
      </c>
      <c r="C20" s="62" t="s">
        <v>21</v>
      </c>
      <c r="D20" s="63">
        <v>200</v>
      </c>
      <c r="E20" s="64">
        <v>0.03900916715428126</v>
      </c>
      <c r="F20" s="63">
        <v>127</v>
      </c>
      <c r="G20" s="65">
        <v>0.021283727166080107</v>
      </c>
      <c r="H20" s="66">
        <v>0.5748031496062993</v>
      </c>
      <c r="I20" s="67">
        <v>112</v>
      </c>
      <c r="J20" s="68">
        <v>0.7857142857142858</v>
      </c>
      <c r="K20" s="63">
        <v>1165</v>
      </c>
      <c r="L20" s="64">
        <v>0.04731540898383559</v>
      </c>
      <c r="M20" s="63">
        <v>890</v>
      </c>
      <c r="N20" s="65">
        <v>0.025385054192812322</v>
      </c>
      <c r="O20" s="66">
        <v>0.3089887640449438</v>
      </c>
    </row>
    <row r="21" spans="2:15" ht="14.25" customHeight="1">
      <c r="B21" s="45">
        <v>11</v>
      </c>
      <c r="C21" s="46" t="s">
        <v>31</v>
      </c>
      <c r="D21" s="47">
        <v>122</v>
      </c>
      <c r="E21" s="48">
        <v>0.023795591964111566</v>
      </c>
      <c r="F21" s="47">
        <v>215</v>
      </c>
      <c r="G21" s="49">
        <v>0.036031506619741915</v>
      </c>
      <c r="H21" s="50">
        <v>-0.43255813953488376</v>
      </c>
      <c r="I21" s="51">
        <v>74</v>
      </c>
      <c r="J21" s="52">
        <v>0.6486486486486487</v>
      </c>
      <c r="K21" s="47">
        <v>507</v>
      </c>
      <c r="L21" s="48">
        <v>0.020591341077085535</v>
      </c>
      <c r="M21" s="47">
        <v>1205</v>
      </c>
      <c r="N21" s="49">
        <v>0.034369652025099826</v>
      </c>
      <c r="O21" s="50">
        <v>-0.579253112033195</v>
      </c>
    </row>
    <row r="22" spans="2:15" ht="14.25" customHeight="1">
      <c r="B22" s="53">
        <v>12</v>
      </c>
      <c r="C22" s="54" t="s">
        <v>67</v>
      </c>
      <c r="D22" s="55">
        <v>95</v>
      </c>
      <c r="E22" s="56">
        <v>0.018529354398283595</v>
      </c>
      <c r="F22" s="55">
        <v>57</v>
      </c>
      <c r="G22" s="57">
        <v>0.009552538964303671</v>
      </c>
      <c r="H22" s="58">
        <v>0.6666666666666667</v>
      </c>
      <c r="I22" s="59">
        <v>73</v>
      </c>
      <c r="J22" s="60">
        <v>0.3013698630136987</v>
      </c>
      <c r="K22" s="55">
        <v>371</v>
      </c>
      <c r="L22" s="56">
        <v>0.015067825521890992</v>
      </c>
      <c r="M22" s="55">
        <v>362</v>
      </c>
      <c r="N22" s="57">
        <v>0.010325156873930406</v>
      </c>
      <c r="O22" s="58">
        <v>0.024861878453038777</v>
      </c>
    </row>
    <row r="23" spans="2:15" ht="14.25" customHeight="1">
      <c r="B23" s="53">
        <v>13</v>
      </c>
      <c r="C23" s="54" t="s">
        <v>37</v>
      </c>
      <c r="D23" s="55">
        <v>14</v>
      </c>
      <c r="E23" s="56">
        <v>0.002730641700799688</v>
      </c>
      <c r="F23" s="55">
        <v>10</v>
      </c>
      <c r="G23" s="57">
        <v>0.0016758840288252053</v>
      </c>
      <c r="H23" s="58">
        <v>0.3999999999999999</v>
      </c>
      <c r="I23" s="59">
        <v>133</v>
      </c>
      <c r="J23" s="60">
        <v>-0.8947368421052632</v>
      </c>
      <c r="K23" s="55">
        <v>175</v>
      </c>
      <c r="L23" s="56">
        <v>0.007107464868816506</v>
      </c>
      <c r="M23" s="55">
        <v>130</v>
      </c>
      <c r="N23" s="57">
        <v>0.0037079292641186536</v>
      </c>
      <c r="O23" s="58">
        <v>0.34615384615384626</v>
      </c>
    </row>
    <row r="24" spans="2:15" ht="14.25" customHeight="1">
      <c r="B24" s="53">
        <v>14</v>
      </c>
      <c r="C24" s="54" t="s">
        <v>27</v>
      </c>
      <c r="D24" s="55">
        <v>26</v>
      </c>
      <c r="E24" s="56">
        <v>0.005071191730056563</v>
      </c>
      <c r="F24" s="55">
        <v>25</v>
      </c>
      <c r="G24" s="57">
        <v>0.004189710072063013</v>
      </c>
      <c r="H24" s="58">
        <v>0.040000000000000036</v>
      </c>
      <c r="I24" s="59">
        <v>23</v>
      </c>
      <c r="J24" s="60">
        <v>0.13043478260869557</v>
      </c>
      <c r="K24" s="55">
        <v>152</v>
      </c>
      <c r="L24" s="56">
        <v>0.006173340914629194</v>
      </c>
      <c r="M24" s="55">
        <v>176</v>
      </c>
      <c r="N24" s="57">
        <v>0.005019965772960639</v>
      </c>
      <c r="O24" s="58">
        <v>-0.13636363636363635</v>
      </c>
    </row>
    <row r="25" spans="2:15" ht="15">
      <c r="B25" s="61">
        <v>15</v>
      </c>
      <c r="C25" s="62" t="s">
        <v>19</v>
      </c>
      <c r="D25" s="63">
        <v>30</v>
      </c>
      <c r="E25" s="64">
        <v>0.005851375073142188</v>
      </c>
      <c r="F25" s="63">
        <v>32</v>
      </c>
      <c r="G25" s="65">
        <v>0.005362828892240657</v>
      </c>
      <c r="H25" s="66">
        <v>-0.0625</v>
      </c>
      <c r="I25" s="67">
        <v>13</v>
      </c>
      <c r="J25" s="68">
        <v>1.3076923076923075</v>
      </c>
      <c r="K25" s="63">
        <v>150</v>
      </c>
      <c r="L25" s="64">
        <v>0.006092112744699862</v>
      </c>
      <c r="M25" s="63">
        <v>206</v>
      </c>
      <c r="N25" s="65">
        <v>0.005875641756988021</v>
      </c>
      <c r="O25" s="66">
        <v>-0.27184466019417475</v>
      </c>
    </row>
    <row r="26" spans="2:15" ht="15">
      <c r="B26" s="114" t="s">
        <v>56</v>
      </c>
      <c r="C26" s="115"/>
      <c r="D26" s="25">
        <f>SUM(D11:D25)</f>
        <v>4874</v>
      </c>
      <c r="E26" s="4">
        <f>D26/D28</f>
        <v>0.9506534035498342</v>
      </c>
      <c r="F26" s="25">
        <f>SUM(F11:F25)</f>
        <v>5823</v>
      </c>
      <c r="G26" s="4">
        <f>F26/F28</f>
        <v>0.975867269984917</v>
      </c>
      <c r="H26" s="7">
        <f>D26/F26-1</f>
        <v>-0.16297441181521555</v>
      </c>
      <c r="I26" s="25">
        <f>SUM(I11:I25)</f>
        <v>3388</v>
      </c>
      <c r="J26" s="4">
        <f>D26/I26-1</f>
        <v>0.4386068476977567</v>
      </c>
      <c r="K26" s="25">
        <f>SUM(K11:K25)</f>
        <v>24012</v>
      </c>
      <c r="L26" s="4">
        <f>K26/K28</f>
        <v>0.9752254081715539</v>
      </c>
      <c r="M26" s="25">
        <f>SUM(M11:M25)</f>
        <v>34287</v>
      </c>
      <c r="N26" s="4">
        <f>M26/M28</f>
        <v>0.9779520821448945</v>
      </c>
      <c r="O26" s="7">
        <f>K26/M26-1</f>
        <v>-0.29967626214016974</v>
      </c>
    </row>
    <row r="27" spans="2:15" ht="15">
      <c r="B27" s="114" t="s">
        <v>12</v>
      </c>
      <c r="C27" s="115"/>
      <c r="D27" s="3">
        <f>D28-SUM(D11:D25)</f>
        <v>253</v>
      </c>
      <c r="E27" s="4">
        <f>D27/D28</f>
        <v>0.049346596450165786</v>
      </c>
      <c r="F27" s="3">
        <f>F28-SUM(F11:F25)</f>
        <v>144</v>
      </c>
      <c r="G27" s="6">
        <f>F27/F28</f>
        <v>0.024132730015082957</v>
      </c>
      <c r="H27" s="7">
        <f>D27/F27-1</f>
        <v>0.7569444444444444</v>
      </c>
      <c r="I27" s="3">
        <f>I28-SUM(I11:I25)</f>
        <v>92</v>
      </c>
      <c r="J27" s="8">
        <f>D27/I27-1</f>
        <v>1.75</v>
      </c>
      <c r="K27" s="3">
        <f>K28-SUM(K11:K25)</f>
        <v>610</v>
      </c>
      <c r="L27" s="4">
        <f>K27/K28</f>
        <v>0.024774591828446105</v>
      </c>
      <c r="M27" s="3">
        <f>M28-SUM(M11:M25)</f>
        <v>773</v>
      </c>
      <c r="N27" s="4">
        <f>M27/M28</f>
        <v>0.02204791785510553</v>
      </c>
      <c r="O27" s="7">
        <f>K27/M27-1</f>
        <v>-0.21086675291073742</v>
      </c>
    </row>
    <row r="28" spans="2:15" ht="15">
      <c r="B28" s="116" t="s">
        <v>13</v>
      </c>
      <c r="C28" s="117"/>
      <c r="D28" s="40">
        <v>5127</v>
      </c>
      <c r="E28" s="69">
        <v>1</v>
      </c>
      <c r="F28" s="40">
        <v>5967</v>
      </c>
      <c r="G28" s="70">
        <v>1.0000000000000002</v>
      </c>
      <c r="H28" s="37">
        <v>-0.1407742584213173</v>
      </c>
      <c r="I28" s="41">
        <v>3480</v>
      </c>
      <c r="J28" s="38">
        <v>0.47327586206896544</v>
      </c>
      <c r="K28" s="40">
        <v>24622</v>
      </c>
      <c r="L28" s="69">
        <v>1</v>
      </c>
      <c r="M28" s="40">
        <v>35060</v>
      </c>
      <c r="N28" s="70">
        <v>1</v>
      </c>
      <c r="O28" s="37">
        <v>-0.297718197375927</v>
      </c>
    </row>
    <row r="29" spans="2:3" ht="15">
      <c r="B29" t="s">
        <v>75</v>
      </c>
      <c r="C29" s="20"/>
    </row>
    <row r="30" ht="15">
      <c r="B30" s="9" t="s">
        <v>77</v>
      </c>
    </row>
    <row r="31" ht="15">
      <c r="B31" s="21"/>
    </row>
    <row r="32" spans="2:21" ht="15">
      <c r="B32" s="140" t="s">
        <v>132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20"/>
      <c r="N32" s="140" t="s">
        <v>103</v>
      </c>
      <c r="O32" s="140"/>
      <c r="P32" s="140"/>
      <c r="Q32" s="140"/>
      <c r="R32" s="140"/>
      <c r="S32" s="140"/>
      <c r="T32" s="140"/>
      <c r="U32" s="140"/>
    </row>
    <row r="33" spans="2:21" ht="15">
      <c r="B33" s="141" t="s">
        <v>133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20"/>
      <c r="N33" s="141" t="s">
        <v>104</v>
      </c>
      <c r="O33" s="141"/>
      <c r="P33" s="141"/>
      <c r="Q33" s="141"/>
      <c r="R33" s="141"/>
      <c r="S33" s="141"/>
      <c r="T33" s="141"/>
      <c r="U33" s="141"/>
    </row>
    <row r="34" spans="2:21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1"/>
      <c r="L34" s="72" t="s">
        <v>4</v>
      </c>
      <c r="N34" s="14"/>
      <c r="O34" s="14"/>
      <c r="P34" s="14"/>
      <c r="Q34" s="14"/>
      <c r="R34" s="14"/>
      <c r="S34" s="14"/>
      <c r="T34" s="71"/>
      <c r="U34" s="72" t="s">
        <v>4</v>
      </c>
    </row>
    <row r="35" spans="2:21" ht="15">
      <c r="B35" s="142" t="s">
        <v>0</v>
      </c>
      <c r="C35" s="142" t="s">
        <v>49</v>
      </c>
      <c r="D35" s="144" t="s">
        <v>110</v>
      </c>
      <c r="E35" s="145"/>
      <c r="F35" s="145"/>
      <c r="G35" s="145"/>
      <c r="H35" s="145"/>
      <c r="I35" s="146"/>
      <c r="J35" s="144" t="s">
        <v>108</v>
      </c>
      <c r="K35" s="145"/>
      <c r="L35" s="146"/>
      <c r="N35" s="142" t="s">
        <v>0</v>
      </c>
      <c r="O35" s="142" t="s">
        <v>49</v>
      </c>
      <c r="P35" s="144" t="s">
        <v>118</v>
      </c>
      <c r="Q35" s="145"/>
      <c r="R35" s="145"/>
      <c r="S35" s="145"/>
      <c r="T35" s="145"/>
      <c r="U35" s="146"/>
    </row>
    <row r="36" spans="2:21" ht="15" customHeight="1">
      <c r="B36" s="143"/>
      <c r="C36" s="143"/>
      <c r="D36" s="164" t="s">
        <v>111</v>
      </c>
      <c r="E36" s="165"/>
      <c r="F36" s="165"/>
      <c r="G36" s="165"/>
      <c r="H36" s="165"/>
      <c r="I36" s="166"/>
      <c r="J36" s="118" t="s">
        <v>109</v>
      </c>
      <c r="K36" s="119"/>
      <c r="L36" s="120"/>
      <c r="N36" s="143"/>
      <c r="O36" s="143"/>
      <c r="P36" s="118" t="s">
        <v>119</v>
      </c>
      <c r="Q36" s="119"/>
      <c r="R36" s="119"/>
      <c r="S36" s="119"/>
      <c r="T36" s="119"/>
      <c r="U36" s="120"/>
    </row>
    <row r="37" spans="2:21" ht="15" customHeight="1">
      <c r="B37" s="143"/>
      <c r="C37" s="143"/>
      <c r="D37" s="121">
        <v>2020</v>
      </c>
      <c r="E37" s="122"/>
      <c r="F37" s="147">
        <v>2019</v>
      </c>
      <c r="G37" s="122"/>
      <c r="H37" s="125" t="s">
        <v>5</v>
      </c>
      <c r="I37" s="135" t="s">
        <v>57</v>
      </c>
      <c r="J37" s="149">
        <v>2020</v>
      </c>
      <c r="K37" s="136" t="s">
        <v>112</v>
      </c>
      <c r="L37" s="135" t="s">
        <v>113</v>
      </c>
      <c r="N37" s="143"/>
      <c r="O37" s="143"/>
      <c r="P37" s="152">
        <v>2020</v>
      </c>
      <c r="Q37" s="162"/>
      <c r="R37" s="163">
        <v>2019</v>
      </c>
      <c r="S37" s="162"/>
      <c r="T37" s="126" t="s">
        <v>5</v>
      </c>
      <c r="U37" s="127" t="s">
        <v>90</v>
      </c>
    </row>
    <row r="38" spans="2:21" ht="15">
      <c r="B38" s="129" t="s">
        <v>6</v>
      </c>
      <c r="C38" s="129" t="s">
        <v>49</v>
      </c>
      <c r="D38" s="123"/>
      <c r="E38" s="124"/>
      <c r="F38" s="148"/>
      <c r="G38" s="124"/>
      <c r="H38" s="126"/>
      <c r="I38" s="136"/>
      <c r="J38" s="149"/>
      <c r="K38" s="136"/>
      <c r="L38" s="136"/>
      <c r="N38" s="129" t="s">
        <v>6</v>
      </c>
      <c r="O38" s="129" t="s">
        <v>49</v>
      </c>
      <c r="P38" s="123"/>
      <c r="Q38" s="124"/>
      <c r="R38" s="148"/>
      <c r="S38" s="124"/>
      <c r="T38" s="126"/>
      <c r="U38" s="128"/>
    </row>
    <row r="39" spans="2:21" ht="15" customHeight="1">
      <c r="B39" s="129"/>
      <c r="C39" s="129"/>
      <c r="D39" s="107" t="s">
        <v>8</v>
      </c>
      <c r="E39" s="73" t="s">
        <v>2</v>
      </c>
      <c r="F39" s="107" t="s">
        <v>8</v>
      </c>
      <c r="G39" s="73" t="s">
        <v>2</v>
      </c>
      <c r="H39" s="131" t="s">
        <v>9</v>
      </c>
      <c r="I39" s="131" t="s">
        <v>58</v>
      </c>
      <c r="J39" s="74" t="s">
        <v>8</v>
      </c>
      <c r="K39" s="137" t="s">
        <v>114</v>
      </c>
      <c r="L39" s="137" t="s">
        <v>115</v>
      </c>
      <c r="N39" s="129"/>
      <c r="O39" s="129"/>
      <c r="P39" s="107" t="s">
        <v>8</v>
      </c>
      <c r="Q39" s="73" t="s">
        <v>2</v>
      </c>
      <c r="R39" s="107" t="s">
        <v>8</v>
      </c>
      <c r="S39" s="73" t="s">
        <v>2</v>
      </c>
      <c r="T39" s="131" t="s">
        <v>9</v>
      </c>
      <c r="U39" s="133" t="s">
        <v>91</v>
      </c>
    </row>
    <row r="40" spans="2:21" ht="14.25" customHeight="1">
      <c r="B40" s="130"/>
      <c r="C40" s="130"/>
      <c r="D40" s="110" t="s">
        <v>10</v>
      </c>
      <c r="E40" s="36" t="s">
        <v>11</v>
      </c>
      <c r="F40" s="110" t="s">
        <v>10</v>
      </c>
      <c r="G40" s="36" t="s">
        <v>11</v>
      </c>
      <c r="H40" s="139"/>
      <c r="I40" s="139"/>
      <c r="J40" s="110" t="s">
        <v>10</v>
      </c>
      <c r="K40" s="138"/>
      <c r="L40" s="138"/>
      <c r="N40" s="130"/>
      <c r="O40" s="130"/>
      <c r="P40" s="110" t="s">
        <v>10</v>
      </c>
      <c r="Q40" s="36" t="s">
        <v>11</v>
      </c>
      <c r="R40" s="110" t="s">
        <v>10</v>
      </c>
      <c r="S40" s="36" t="s">
        <v>11</v>
      </c>
      <c r="T40" s="132"/>
      <c r="U40" s="134"/>
    </row>
    <row r="41" spans="2:21" ht="15">
      <c r="B41" s="45">
        <v>1</v>
      </c>
      <c r="C41" s="75" t="s">
        <v>70</v>
      </c>
      <c r="D41" s="47">
        <v>639</v>
      </c>
      <c r="E41" s="52">
        <v>0.12463428905792862</v>
      </c>
      <c r="F41" s="47">
        <v>410</v>
      </c>
      <c r="G41" s="52">
        <v>0.06871124518183341</v>
      </c>
      <c r="H41" s="76">
        <v>0.5585365853658537</v>
      </c>
      <c r="I41" s="77">
        <v>3</v>
      </c>
      <c r="J41" s="47">
        <v>402</v>
      </c>
      <c r="K41" s="78">
        <v>0.5895522388059702</v>
      </c>
      <c r="L41" s="79">
        <v>1</v>
      </c>
      <c r="N41" s="45">
        <v>1</v>
      </c>
      <c r="O41" s="75" t="s">
        <v>69</v>
      </c>
      <c r="P41" s="47">
        <v>2822</v>
      </c>
      <c r="Q41" s="52">
        <v>0.11461294777028673</v>
      </c>
      <c r="R41" s="47">
        <v>4207</v>
      </c>
      <c r="S41" s="52">
        <v>0.11999429549343982</v>
      </c>
      <c r="T41" s="50">
        <v>-0.3292132160684573</v>
      </c>
      <c r="U41" s="79">
        <v>0</v>
      </c>
    </row>
    <row r="42" spans="2:21" ht="15">
      <c r="B42" s="80">
        <v>2</v>
      </c>
      <c r="C42" s="81" t="s">
        <v>69</v>
      </c>
      <c r="D42" s="55">
        <v>490</v>
      </c>
      <c r="E42" s="60">
        <v>0.09557245952798908</v>
      </c>
      <c r="F42" s="55">
        <v>739</v>
      </c>
      <c r="G42" s="60">
        <v>0.12384782973018267</v>
      </c>
      <c r="H42" s="82">
        <v>-0.3369418132611637</v>
      </c>
      <c r="I42" s="83">
        <v>-1</v>
      </c>
      <c r="J42" s="55">
        <v>432</v>
      </c>
      <c r="K42" s="84">
        <v>0.1342592592592593</v>
      </c>
      <c r="L42" s="85">
        <v>-1</v>
      </c>
      <c r="N42" s="80">
        <v>2</v>
      </c>
      <c r="O42" s="81" t="s">
        <v>70</v>
      </c>
      <c r="P42" s="55">
        <v>2479</v>
      </c>
      <c r="Q42" s="60">
        <v>0.10068231662740638</v>
      </c>
      <c r="R42" s="55">
        <v>2843</v>
      </c>
      <c r="S42" s="60">
        <v>0.08108956075299487</v>
      </c>
      <c r="T42" s="58">
        <v>-0.12803376714737957</v>
      </c>
      <c r="U42" s="85">
        <v>0</v>
      </c>
    </row>
    <row r="43" spans="2:21" ht="15">
      <c r="B43" s="80">
        <v>3</v>
      </c>
      <c r="C43" s="81" t="s">
        <v>71</v>
      </c>
      <c r="D43" s="55">
        <v>432</v>
      </c>
      <c r="E43" s="60">
        <v>0.08425980105324751</v>
      </c>
      <c r="F43" s="55">
        <v>483</v>
      </c>
      <c r="G43" s="60">
        <v>0.08094519859225742</v>
      </c>
      <c r="H43" s="82">
        <v>-0.10559006211180122</v>
      </c>
      <c r="I43" s="83">
        <v>-1</v>
      </c>
      <c r="J43" s="55">
        <v>249</v>
      </c>
      <c r="K43" s="84">
        <v>0.7349397590361446</v>
      </c>
      <c r="L43" s="85">
        <v>1</v>
      </c>
      <c r="N43" s="80">
        <v>3</v>
      </c>
      <c r="O43" s="81" t="s">
        <v>80</v>
      </c>
      <c r="P43" s="55">
        <v>2359</v>
      </c>
      <c r="Q43" s="60">
        <v>0.09580862643164649</v>
      </c>
      <c r="R43" s="55">
        <v>2588</v>
      </c>
      <c r="S43" s="60">
        <v>0.07381631488876213</v>
      </c>
      <c r="T43" s="58">
        <v>-0.08848531684698613</v>
      </c>
      <c r="U43" s="85">
        <v>1</v>
      </c>
    </row>
    <row r="44" spans="2:21" ht="15">
      <c r="B44" s="80">
        <v>4</v>
      </c>
      <c r="C44" s="81" t="s">
        <v>80</v>
      </c>
      <c r="D44" s="55">
        <v>411</v>
      </c>
      <c r="E44" s="60">
        <v>0.08016383850204799</v>
      </c>
      <c r="F44" s="55">
        <v>385</v>
      </c>
      <c r="G44" s="60">
        <v>0.0645215351097704</v>
      </c>
      <c r="H44" s="82">
        <v>0.06753246753246755</v>
      </c>
      <c r="I44" s="83">
        <v>1</v>
      </c>
      <c r="J44" s="55">
        <v>292</v>
      </c>
      <c r="K44" s="84">
        <v>0.40753424657534243</v>
      </c>
      <c r="L44" s="85">
        <v>-1</v>
      </c>
      <c r="N44" s="80">
        <v>4</v>
      </c>
      <c r="O44" s="81" t="s">
        <v>71</v>
      </c>
      <c r="P44" s="55">
        <v>1920</v>
      </c>
      <c r="Q44" s="60">
        <v>0.07797904313215823</v>
      </c>
      <c r="R44" s="55">
        <v>2635</v>
      </c>
      <c r="S44" s="60">
        <v>0.07515687393040502</v>
      </c>
      <c r="T44" s="58">
        <v>-0.2713472485768501</v>
      </c>
      <c r="U44" s="85">
        <v>-1</v>
      </c>
    </row>
    <row r="45" spans="2:21" ht="15">
      <c r="B45" s="80">
        <v>5</v>
      </c>
      <c r="C45" s="86" t="s">
        <v>72</v>
      </c>
      <c r="D45" s="63">
        <v>263</v>
      </c>
      <c r="E45" s="68">
        <v>0.051297054807879855</v>
      </c>
      <c r="F45" s="63">
        <v>260</v>
      </c>
      <c r="G45" s="68">
        <v>0.04357298474945534</v>
      </c>
      <c r="H45" s="87">
        <v>0.011538461538461497</v>
      </c>
      <c r="I45" s="88">
        <v>2</v>
      </c>
      <c r="J45" s="63">
        <v>215</v>
      </c>
      <c r="K45" s="89">
        <v>0.22325581395348837</v>
      </c>
      <c r="L45" s="90">
        <v>1</v>
      </c>
      <c r="N45" s="80">
        <v>5</v>
      </c>
      <c r="O45" s="86" t="s">
        <v>73</v>
      </c>
      <c r="P45" s="63">
        <v>1330</v>
      </c>
      <c r="Q45" s="68">
        <v>0.05401673300300544</v>
      </c>
      <c r="R45" s="63">
        <v>1971</v>
      </c>
      <c r="S45" s="68">
        <v>0.05621791215059897</v>
      </c>
      <c r="T45" s="66">
        <v>-0.32521562658548964</v>
      </c>
      <c r="U45" s="90">
        <v>0</v>
      </c>
    </row>
    <row r="46" spans="2:21" ht="15">
      <c r="B46" s="91">
        <v>6</v>
      </c>
      <c r="C46" s="75" t="s">
        <v>73</v>
      </c>
      <c r="D46" s="47">
        <v>250</v>
      </c>
      <c r="E46" s="52">
        <v>0.04876145894285157</v>
      </c>
      <c r="F46" s="47">
        <v>466</v>
      </c>
      <c r="G46" s="52">
        <v>0.07809619574325456</v>
      </c>
      <c r="H46" s="76">
        <v>-0.46351931330472107</v>
      </c>
      <c r="I46" s="77">
        <v>-3</v>
      </c>
      <c r="J46" s="47">
        <v>222</v>
      </c>
      <c r="K46" s="78">
        <v>0.12612612612612617</v>
      </c>
      <c r="L46" s="79">
        <v>-1</v>
      </c>
      <c r="N46" s="91">
        <v>6</v>
      </c>
      <c r="O46" s="75" t="s">
        <v>72</v>
      </c>
      <c r="P46" s="47">
        <v>1316</v>
      </c>
      <c r="Q46" s="52">
        <v>0.05344813581350012</v>
      </c>
      <c r="R46" s="47">
        <v>1540</v>
      </c>
      <c r="S46" s="52">
        <v>0.04392470051340559</v>
      </c>
      <c r="T46" s="50">
        <v>-0.1454545454545455</v>
      </c>
      <c r="U46" s="79">
        <v>1</v>
      </c>
    </row>
    <row r="47" spans="2:21" ht="15">
      <c r="B47" s="80">
        <v>7</v>
      </c>
      <c r="C47" s="81" t="s">
        <v>102</v>
      </c>
      <c r="D47" s="55">
        <v>183</v>
      </c>
      <c r="E47" s="60">
        <v>0.035693387946167346</v>
      </c>
      <c r="F47" s="55">
        <v>330</v>
      </c>
      <c r="G47" s="60">
        <v>0.05530417295123177</v>
      </c>
      <c r="H47" s="82">
        <v>-0.44545454545454544</v>
      </c>
      <c r="I47" s="83">
        <v>-1</v>
      </c>
      <c r="J47" s="55">
        <v>91</v>
      </c>
      <c r="K47" s="84">
        <v>1.010989010989011</v>
      </c>
      <c r="L47" s="85">
        <v>2</v>
      </c>
      <c r="N47" s="80">
        <v>7</v>
      </c>
      <c r="O47" s="81" t="s">
        <v>102</v>
      </c>
      <c r="P47" s="55">
        <v>765</v>
      </c>
      <c r="Q47" s="60">
        <v>0.031069774997969295</v>
      </c>
      <c r="R47" s="55">
        <v>1820</v>
      </c>
      <c r="S47" s="60">
        <v>0.05191100969766115</v>
      </c>
      <c r="T47" s="58">
        <v>-0.5796703296703296</v>
      </c>
      <c r="U47" s="85">
        <v>-1</v>
      </c>
    </row>
    <row r="48" spans="2:21" ht="15">
      <c r="B48" s="80">
        <v>8</v>
      </c>
      <c r="C48" s="81" t="s">
        <v>107</v>
      </c>
      <c r="D48" s="55">
        <v>181</v>
      </c>
      <c r="E48" s="60">
        <v>0.035303296274624536</v>
      </c>
      <c r="F48" s="55">
        <v>156</v>
      </c>
      <c r="G48" s="60">
        <v>0.026143790849673203</v>
      </c>
      <c r="H48" s="82">
        <v>0.16025641025641035</v>
      </c>
      <c r="I48" s="83">
        <v>4</v>
      </c>
      <c r="J48" s="55">
        <v>87</v>
      </c>
      <c r="K48" s="84">
        <v>1.0804597701149423</v>
      </c>
      <c r="L48" s="85">
        <v>2</v>
      </c>
      <c r="N48" s="80">
        <v>8</v>
      </c>
      <c r="O48" s="81" t="s">
        <v>87</v>
      </c>
      <c r="P48" s="55">
        <v>760</v>
      </c>
      <c r="Q48" s="60">
        <v>0.030866704573145966</v>
      </c>
      <c r="R48" s="55">
        <v>1092</v>
      </c>
      <c r="S48" s="60">
        <v>0.03114660581859669</v>
      </c>
      <c r="T48" s="58">
        <v>-0.30402930402930406</v>
      </c>
      <c r="U48" s="85">
        <v>2</v>
      </c>
    </row>
    <row r="49" spans="2:21" ht="15">
      <c r="B49" s="80">
        <v>9</v>
      </c>
      <c r="C49" s="81" t="s">
        <v>87</v>
      </c>
      <c r="D49" s="55">
        <v>163</v>
      </c>
      <c r="E49" s="60">
        <v>0.03179247123073922</v>
      </c>
      <c r="F49" s="55">
        <v>210</v>
      </c>
      <c r="G49" s="60">
        <v>0.03519356460532931</v>
      </c>
      <c r="H49" s="82">
        <v>-0.2238095238095238</v>
      </c>
      <c r="I49" s="83">
        <v>1</v>
      </c>
      <c r="J49" s="55">
        <v>107</v>
      </c>
      <c r="K49" s="84">
        <v>0.5233644859813085</v>
      </c>
      <c r="L49" s="85">
        <v>-1</v>
      </c>
      <c r="N49" s="80">
        <v>9</v>
      </c>
      <c r="O49" s="81" t="s">
        <v>107</v>
      </c>
      <c r="P49" s="55">
        <v>735</v>
      </c>
      <c r="Q49" s="60">
        <v>0.029851352449029322</v>
      </c>
      <c r="R49" s="55">
        <v>967</v>
      </c>
      <c r="S49" s="60">
        <v>0.027581289218482602</v>
      </c>
      <c r="T49" s="58">
        <v>-0.23991726990692863</v>
      </c>
      <c r="U49" s="85">
        <v>5</v>
      </c>
    </row>
    <row r="50" spans="2:21" ht="15">
      <c r="B50" s="92">
        <v>10</v>
      </c>
      <c r="C50" s="86" t="s">
        <v>86</v>
      </c>
      <c r="D50" s="63">
        <v>146</v>
      </c>
      <c r="E50" s="68">
        <v>0.028476692022625316</v>
      </c>
      <c r="F50" s="63">
        <v>156</v>
      </c>
      <c r="G50" s="68">
        <v>0.026143790849673203</v>
      </c>
      <c r="H50" s="87">
        <v>-0.0641025641025641</v>
      </c>
      <c r="I50" s="88">
        <v>2</v>
      </c>
      <c r="J50" s="63">
        <v>82</v>
      </c>
      <c r="K50" s="89">
        <v>0.7804878048780488</v>
      </c>
      <c r="L50" s="90">
        <v>2</v>
      </c>
      <c r="N50" s="92">
        <v>10</v>
      </c>
      <c r="O50" s="86" t="s">
        <v>86</v>
      </c>
      <c r="P50" s="63">
        <v>724</v>
      </c>
      <c r="Q50" s="68">
        <v>0.029404597514418</v>
      </c>
      <c r="R50" s="63">
        <v>992</v>
      </c>
      <c r="S50" s="68">
        <v>0.02829435253850542</v>
      </c>
      <c r="T50" s="66">
        <v>-0.2701612903225806</v>
      </c>
      <c r="U50" s="90">
        <v>3</v>
      </c>
    </row>
    <row r="51" spans="2:21" ht="15">
      <c r="B51" s="114" t="s">
        <v>74</v>
      </c>
      <c r="C51" s="115"/>
      <c r="D51" s="25">
        <f>SUM(D41:D50)</f>
        <v>3158</v>
      </c>
      <c r="E51" s="6">
        <f>D51/D53</f>
        <v>0.6159547493661011</v>
      </c>
      <c r="F51" s="25">
        <f>SUM(F41:F50)</f>
        <v>3595</v>
      </c>
      <c r="G51" s="6">
        <f>F51/F53</f>
        <v>0.6024803083626613</v>
      </c>
      <c r="H51" s="16">
        <f>D51/F51-1</f>
        <v>-0.12155771905424195</v>
      </c>
      <c r="I51" s="24"/>
      <c r="J51" s="25">
        <f>SUM(J41:J50)</f>
        <v>2179</v>
      </c>
      <c r="K51" s="17">
        <f>E51/J51-1</f>
        <v>-0.9997173222811537</v>
      </c>
      <c r="L51" s="18"/>
      <c r="N51" s="114" t="s">
        <v>74</v>
      </c>
      <c r="O51" s="115"/>
      <c r="P51" s="25">
        <f>SUM(P41:P50)</f>
        <v>15210</v>
      </c>
      <c r="Q51" s="6">
        <f>P51/P53</f>
        <v>0.617740232312566</v>
      </c>
      <c r="R51" s="25">
        <f>SUM(R41:R50)</f>
        <v>20655</v>
      </c>
      <c r="S51" s="6">
        <f>R51/R53</f>
        <v>0.5891329150028523</v>
      </c>
      <c r="T51" s="16">
        <f>P51/R51-1</f>
        <v>-0.2636165577342048</v>
      </c>
      <c r="U51" s="100"/>
    </row>
    <row r="52" spans="2:21" ht="15">
      <c r="B52" s="114" t="s">
        <v>12</v>
      </c>
      <c r="C52" s="115"/>
      <c r="D52" s="25">
        <f>D53-D51</f>
        <v>1969</v>
      </c>
      <c r="E52" s="6">
        <f>D52/D53</f>
        <v>0.384045250633899</v>
      </c>
      <c r="F52" s="25">
        <f>F53-F51</f>
        <v>2372</v>
      </c>
      <c r="G52" s="6">
        <f>F52/F53</f>
        <v>0.3975196916373387</v>
      </c>
      <c r="H52" s="16">
        <f>D52/F52-1</f>
        <v>-0.1698988195615514</v>
      </c>
      <c r="I52" s="3"/>
      <c r="J52" s="25">
        <f>J53-SUM(J41:J50)</f>
        <v>1301</v>
      </c>
      <c r="K52" s="17">
        <f>E52/J52-1</f>
        <v>-0.9997048076474758</v>
      </c>
      <c r="L52" s="18"/>
      <c r="N52" s="114" t="s">
        <v>12</v>
      </c>
      <c r="O52" s="115"/>
      <c r="P52" s="25">
        <f>P53-P51</f>
        <v>9412</v>
      </c>
      <c r="Q52" s="6">
        <f>P52/P53</f>
        <v>0.382259767687434</v>
      </c>
      <c r="R52" s="25">
        <f>R53-R51</f>
        <v>14405</v>
      </c>
      <c r="S52" s="6">
        <f>R52/R53</f>
        <v>0.41086708499714775</v>
      </c>
      <c r="T52" s="16">
        <f>P52/R52-1</f>
        <v>-0.34661575841721626</v>
      </c>
      <c r="U52" s="101"/>
    </row>
    <row r="53" spans="2:21" ht="15">
      <c r="B53" s="116" t="s">
        <v>38</v>
      </c>
      <c r="C53" s="117"/>
      <c r="D53" s="23">
        <v>5127</v>
      </c>
      <c r="E53" s="93">
        <v>1</v>
      </c>
      <c r="F53" s="23">
        <v>5967</v>
      </c>
      <c r="G53" s="93">
        <v>1</v>
      </c>
      <c r="H53" s="19">
        <v>-0.1407742584213173</v>
      </c>
      <c r="I53" s="19"/>
      <c r="J53" s="23">
        <v>3480</v>
      </c>
      <c r="K53" s="39">
        <v>0.47327586206896544</v>
      </c>
      <c r="L53" s="94"/>
      <c r="N53" s="116" t="s">
        <v>38</v>
      </c>
      <c r="O53" s="117"/>
      <c r="P53" s="23">
        <v>24622</v>
      </c>
      <c r="Q53" s="93">
        <v>1</v>
      </c>
      <c r="R53" s="23">
        <v>35060</v>
      </c>
      <c r="S53" s="93">
        <v>1</v>
      </c>
      <c r="T53" s="102">
        <v>-0.297718197375927</v>
      </c>
      <c r="U53" s="94"/>
    </row>
  </sheetData>
  <sheetProtection/>
  <mergeCells count="67"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D36:I36"/>
    <mergeCell ref="J36:L36"/>
    <mergeCell ref="D37:E38"/>
    <mergeCell ref="F37:G38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</mergeCells>
  <conditionalFormatting sqref="H27 J27 O27">
    <cfRule type="cellIs" priority="664" dxfId="194" operator="lessThan">
      <formula>0</formula>
    </cfRule>
  </conditionalFormatting>
  <conditionalFormatting sqref="H26 O26">
    <cfRule type="cellIs" priority="464" dxfId="194" operator="lessThan">
      <formula>0</formula>
    </cfRule>
  </conditionalFormatting>
  <conditionalFormatting sqref="K52">
    <cfRule type="cellIs" priority="381" dxfId="194" operator="lessThan">
      <formula>0</formula>
    </cfRule>
  </conditionalFormatting>
  <conditionalFormatting sqref="H52 J52">
    <cfRule type="cellIs" priority="382" dxfId="194" operator="lessThan">
      <formula>0</formula>
    </cfRule>
  </conditionalFormatting>
  <conditionalFormatting sqref="K51">
    <cfRule type="cellIs" priority="379" dxfId="194" operator="lessThan">
      <formula>0</formula>
    </cfRule>
  </conditionalFormatting>
  <conditionalFormatting sqref="H51">
    <cfRule type="cellIs" priority="380" dxfId="194" operator="lessThan">
      <formula>0</formula>
    </cfRule>
  </conditionalFormatting>
  <conditionalFormatting sqref="L52">
    <cfRule type="cellIs" priority="377" dxfId="194" operator="lessThan">
      <formula>0</formula>
    </cfRule>
  </conditionalFormatting>
  <conditionalFormatting sqref="K52">
    <cfRule type="cellIs" priority="378" dxfId="194" operator="lessThan">
      <formula>0</formula>
    </cfRule>
  </conditionalFormatting>
  <conditionalFormatting sqref="L51">
    <cfRule type="cellIs" priority="375" dxfId="194" operator="lessThan">
      <formula>0</formula>
    </cfRule>
  </conditionalFormatting>
  <conditionalFormatting sqref="K51">
    <cfRule type="cellIs" priority="376" dxfId="194" operator="lessThan">
      <formula>0</formula>
    </cfRule>
  </conditionalFormatting>
  <conditionalFormatting sqref="O28 J28 H28">
    <cfRule type="cellIs" priority="34" dxfId="194" operator="lessThan">
      <formula>0</formula>
    </cfRule>
  </conditionalFormatting>
  <conditionalFormatting sqref="K41:K50 H41:H50">
    <cfRule type="cellIs" priority="33" dxfId="194" operator="lessThan">
      <formula>0</formula>
    </cfRule>
  </conditionalFormatting>
  <conditionalFormatting sqref="L41:L50">
    <cfRule type="cellIs" priority="30" dxfId="194" operator="lessThan">
      <formula>0</formula>
    </cfRule>
    <cfRule type="cellIs" priority="31" dxfId="196" operator="equal">
      <formula>0</formula>
    </cfRule>
    <cfRule type="cellIs" priority="32" dxfId="197" operator="greaterThan">
      <formula>0</formula>
    </cfRule>
  </conditionalFormatting>
  <conditionalFormatting sqref="I41:I50">
    <cfRule type="cellIs" priority="27" dxfId="194" operator="lessThan">
      <formula>0</formula>
    </cfRule>
    <cfRule type="cellIs" priority="28" dxfId="196" operator="equal">
      <formula>0</formula>
    </cfRule>
    <cfRule type="cellIs" priority="29" dxfId="197" operator="greaterThan">
      <formula>0</formula>
    </cfRule>
  </conditionalFormatting>
  <conditionalFormatting sqref="H53:I53 K53">
    <cfRule type="cellIs" priority="26" dxfId="194" operator="lessThan">
      <formula>0</formula>
    </cfRule>
  </conditionalFormatting>
  <conditionalFormatting sqref="L53">
    <cfRule type="cellIs" priority="25" dxfId="194" operator="lessThan">
      <formula>0</formula>
    </cfRule>
  </conditionalFormatting>
  <conditionalFormatting sqref="T51">
    <cfRule type="cellIs" priority="13" dxfId="194" operator="lessThan">
      <formula>0</formula>
    </cfRule>
  </conditionalFormatting>
  <conditionalFormatting sqref="U51">
    <cfRule type="cellIs" priority="16" dxfId="194" operator="lessThan">
      <formula>0</formula>
    </cfRule>
    <cfRule type="cellIs" priority="17" dxfId="196" operator="equal">
      <formula>0</formula>
    </cfRule>
    <cfRule type="cellIs" priority="18" dxfId="197" operator="greaterThan">
      <formula>0</formula>
    </cfRule>
  </conditionalFormatting>
  <conditionalFormatting sqref="U52">
    <cfRule type="cellIs" priority="15" dxfId="194" operator="lessThan">
      <formula>0</formula>
    </cfRule>
  </conditionalFormatting>
  <conditionalFormatting sqref="T52">
    <cfRule type="cellIs" priority="14" dxfId="194" operator="lessThan">
      <formula>0</formula>
    </cfRule>
  </conditionalFormatting>
  <conditionalFormatting sqref="T41:T50">
    <cfRule type="cellIs" priority="12" dxfId="194" operator="lessThan">
      <formula>0</formula>
    </cfRule>
  </conditionalFormatting>
  <conditionalFormatting sqref="U41:U50">
    <cfRule type="cellIs" priority="9" dxfId="194" operator="lessThan">
      <formula>0</formula>
    </cfRule>
    <cfRule type="cellIs" priority="10" dxfId="196" operator="equal">
      <formula>0</formula>
    </cfRule>
    <cfRule type="cellIs" priority="11" dxfId="197" operator="greaterThan">
      <formula>0</formula>
    </cfRule>
  </conditionalFormatting>
  <conditionalFormatting sqref="T53">
    <cfRule type="cellIs" priority="8" dxfId="194" operator="lessThan">
      <formula>0</formula>
    </cfRule>
  </conditionalFormatting>
  <conditionalFormatting sqref="U53">
    <cfRule type="cellIs" priority="7" dxfId="194" operator="lessThan">
      <formula>0</formula>
    </cfRule>
  </conditionalFormatting>
  <conditionalFormatting sqref="H11:H15 J11:J15 O11:O15">
    <cfRule type="cellIs" priority="6" dxfId="194" operator="lessThan">
      <formula>0</formula>
    </cfRule>
  </conditionalFormatting>
  <conditionalFormatting sqref="H16:H25 J16:J25 O16:O25">
    <cfRule type="cellIs" priority="5" dxfId="194" operator="lessThan">
      <formula>0</formula>
    </cfRule>
  </conditionalFormatting>
  <conditionalFormatting sqref="D11:E25 G11:J25 L11:L25 N11:O25">
    <cfRule type="cellIs" priority="4" dxfId="195" operator="equal">
      <formula>0</formula>
    </cfRule>
  </conditionalFormatting>
  <conditionalFormatting sqref="F11:F25">
    <cfRule type="cellIs" priority="3" dxfId="195" operator="equal">
      <formula>0</formula>
    </cfRule>
  </conditionalFormatting>
  <conditionalFormatting sqref="K11:K25">
    <cfRule type="cellIs" priority="2" dxfId="195" operator="equal">
      <formula>0</formula>
    </cfRule>
  </conditionalFormatting>
  <conditionalFormatting sqref="M11:M25">
    <cfRule type="cellIs" priority="1" dxfId="195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1:15" ht="15">
      <c r="A1" t="s">
        <v>148</v>
      </c>
      <c r="B1" t="s">
        <v>3</v>
      </c>
      <c r="D1" s="43"/>
      <c r="O1" s="44">
        <v>44015</v>
      </c>
    </row>
    <row r="2" spans="2:15" ht="14.25" customHeight="1">
      <c r="B2" s="160" t="s">
        <v>16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4.25" customHeight="1">
      <c r="B3" s="161" t="s">
        <v>17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2" t="s">
        <v>0</v>
      </c>
      <c r="C5" s="154" t="s">
        <v>1</v>
      </c>
      <c r="D5" s="144" t="s">
        <v>110</v>
      </c>
      <c r="E5" s="145"/>
      <c r="F5" s="145"/>
      <c r="G5" s="145"/>
      <c r="H5" s="146"/>
      <c r="I5" s="145" t="s">
        <v>108</v>
      </c>
      <c r="J5" s="145"/>
      <c r="K5" s="144" t="s">
        <v>118</v>
      </c>
      <c r="L5" s="145"/>
      <c r="M5" s="145"/>
      <c r="N5" s="145"/>
      <c r="O5" s="146"/>
    </row>
    <row r="6" spans="2:15" ht="14.25" customHeight="1">
      <c r="B6" s="143"/>
      <c r="C6" s="155"/>
      <c r="D6" s="118" t="s">
        <v>111</v>
      </c>
      <c r="E6" s="119"/>
      <c r="F6" s="119"/>
      <c r="G6" s="119"/>
      <c r="H6" s="120"/>
      <c r="I6" s="119" t="s">
        <v>109</v>
      </c>
      <c r="J6" s="119"/>
      <c r="K6" s="118" t="s">
        <v>119</v>
      </c>
      <c r="L6" s="119"/>
      <c r="M6" s="119"/>
      <c r="N6" s="119"/>
      <c r="O6" s="120"/>
    </row>
    <row r="7" spans="2:15" ht="14.25" customHeight="1">
      <c r="B7" s="143"/>
      <c r="C7" s="143"/>
      <c r="D7" s="121">
        <v>2020</v>
      </c>
      <c r="E7" s="122"/>
      <c r="F7" s="147">
        <v>2019</v>
      </c>
      <c r="G7" s="147"/>
      <c r="H7" s="125" t="s">
        <v>5</v>
      </c>
      <c r="I7" s="150">
        <v>2020</v>
      </c>
      <c r="J7" s="121" t="s">
        <v>112</v>
      </c>
      <c r="K7" s="121">
        <v>2020</v>
      </c>
      <c r="L7" s="122"/>
      <c r="M7" s="147">
        <v>2019</v>
      </c>
      <c r="N7" s="122"/>
      <c r="O7" s="153" t="s">
        <v>5</v>
      </c>
    </row>
    <row r="8" spans="2:15" ht="14.25" customHeight="1">
      <c r="B8" s="129" t="s">
        <v>6</v>
      </c>
      <c r="C8" s="129" t="s">
        <v>7</v>
      </c>
      <c r="D8" s="123"/>
      <c r="E8" s="124"/>
      <c r="F8" s="148"/>
      <c r="G8" s="148"/>
      <c r="H8" s="126"/>
      <c r="I8" s="151"/>
      <c r="J8" s="152"/>
      <c r="K8" s="123"/>
      <c r="L8" s="124"/>
      <c r="M8" s="148"/>
      <c r="N8" s="124"/>
      <c r="O8" s="153"/>
    </row>
    <row r="9" spans="2:15" ht="14.25" customHeight="1">
      <c r="B9" s="129"/>
      <c r="C9" s="129"/>
      <c r="D9" s="107" t="s">
        <v>8</v>
      </c>
      <c r="E9" s="108" t="s">
        <v>2</v>
      </c>
      <c r="F9" s="106" t="s">
        <v>8</v>
      </c>
      <c r="G9" s="33" t="s">
        <v>2</v>
      </c>
      <c r="H9" s="131" t="s">
        <v>9</v>
      </c>
      <c r="I9" s="34" t="s">
        <v>8</v>
      </c>
      <c r="J9" s="158" t="s">
        <v>114</v>
      </c>
      <c r="K9" s="107" t="s">
        <v>8</v>
      </c>
      <c r="L9" s="32" t="s">
        <v>2</v>
      </c>
      <c r="M9" s="106" t="s">
        <v>8</v>
      </c>
      <c r="N9" s="32" t="s">
        <v>2</v>
      </c>
      <c r="O9" s="156" t="s">
        <v>9</v>
      </c>
    </row>
    <row r="10" spans="2:15" ht="14.25" customHeight="1">
      <c r="B10" s="130"/>
      <c r="C10" s="130"/>
      <c r="D10" s="110" t="s">
        <v>10</v>
      </c>
      <c r="E10" s="109" t="s">
        <v>11</v>
      </c>
      <c r="F10" s="31" t="s">
        <v>10</v>
      </c>
      <c r="G10" s="36" t="s">
        <v>11</v>
      </c>
      <c r="H10" s="132"/>
      <c r="I10" s="35" t="s">
        <v>10</v>
      </c>
      <c r="J10" s="159"/>
      <c r="K10" s="110" t="s">
        <v>10</v>
      </c>
      <c r="L10" s="109" t="s">
        <v>11</v>
      </c>
      <c r="M10" s="31" t="s">
        <v>10</v>
      </c>
      <c r="N10" s="109" t="s">
        <v>11</v>
      </c>
      <c r="O10" s="157"/>
    </row>
    <row r="11" spans="2:15" ht="14.25" customHeight="1">
      <c r="B11" s="45">
        <v>1</v>
      </c>
      <c r="C11" s="46" t="s">
        <v>21</v>
      </c>
      <c r="D11" s="47">
        <v>4315</v>
      </c>
      <c r="E11" s="48">
        <v>0.10543935099208289</v>
      </c>
      <c r="F11" s="47">
        <v>5464</v>
      </c>
      <c r="G11" s="49">
        <v>0.10710155438383284</v>
      </c>
      <c r="H11" s="50">
        <v>-0.210285505124451</v>
      </c>
      <c r="I11" s="51">
        <v>2983</v>
      </c>
      <c r="J11" s="52">
        <v>0.44653033858531677</v>
      </c>
      <c r="K11" s="47">
        <v>26926</v>
      </c>
      <c r="L11" s="48">
        <v>0.13170419138830872</v>
      </c>
      <c r="M11" s="47">
        <v>32222</v>
      </c>
      <c r="N11" s="49">
        <v>0.10281691938530658</v>
      </c>
      <c r="O11" s="50">
        <v>-0.16435975420520144</v>
      </c>
    </row>
    <row r="12" spans="2:15" ht="14.25" customHeight="1">
      <c r="B12" s="53">
        <v>2</v>
      </c>
      <c r="C12" s="54" t="s">
        <v>19</v>
      </c>
      <c r="D12" s="55">
        <v>5543</v>
      </c>
      <c r="E12" s="56">
        <v>0.13544619294301632</v>
      </c>
      <c r="F12" s="55">
        <v>5199</v>
      </c>
      <c r="G12" s="57">
        <v>0.10190720740145441</v>
      </c>
      <c r="H12" s="58">
        <v>0.06616657049432573</v>
      </c>
      <c r="I12" s="59">
        <v>2748</v>
      </c>
      <c r="J12" s="60">
        <v>1.0171033478893743</v>
      </c>
      <c r="K12" s="55">
        <v>25447</v>
      </c>
      <c r="L12" s="56">
        <v>0.1244699011460407</v>
      </c>
      <c r="M12" s="55">
        <v>34879</v>
      </c>
      <c r="N12" s="57">
        <v>0.11129511921172205</v>
      </c>
      <c r="O12" s="58">
        <v>-0.27042059692078324</v>
      </c>
    </row>
    <row r="13" spans="2:15" ht="14.25" customHeight="1">
      <c r="B13" s="53">
        <v>3</v>
      </c>
      <c r="C13" s="54" t="s">
        <v>20</v>
      </c>
      <c r="D13" s="55">
        <v>3233</v>
      </c>
      <c r="E13" s="56">
        <v>0.07900009774215619</v>
      </c>
      <c r="F13" s="55">
        <v>4521</v>
      </c>
      <c r="G13" s="57">
        <v>0.08861751965031264</v>
      </c>
      <c r="H13" s="58">
        <v>-0.2848927228489272</v>
      </c>
      <c r="I13" s="59">
        <v>1596</v>
      </c>
      <c r="J13" s="60">
        <v>1.0256892230576442</v>
      </c>
      <c r="K13" s="55">
        <v>16760</v>
      </c>
      <c r="L13" s="56">
        <v>0.08197884006789179</v>
      </c>
      <c r="M13" s="55">
        <v>31114</v>
      </c>
      <c r="N13" s="57">
        <v>0.09928141114004187</v>
      </c>
      <c r="O13" s="58">
        <v>-0.4613357331104969</v>
      </c>
    </row>
    <row r="14" spans="2:15" ht="14.25" customHeight="1">
      <c r="B14" s="53">
        <v>4</v>
      </c>
      <c r="C14" s="54" t="s">
        <v>26</v>
      </c>
      <c r="D14" s="55">
        <v>3109</v>
      </c>
      <c r="E14" s="56">
        <v>0.07597009090020526</v>
      </c>
      <c r="F14" s="55">
        <v>3841</v>
      </c>
      <c r="G14" s="57">
        <v>0.07528862928043593</v>
      </c>
      <c r="H14" s="58">
        <v>-0.19057537099713617</v>
      </c>
      <c r="I14" s="59">
        <v>1645</v>
      </c>
      <c r="J14" s="60">
        <v>0.889969604863222</v>
      </c>
      <c r="K14" s="55">
        <v>12364</v>
      </c>
      <c r="L14" s="56">
        <v>0.06047651423624189</v>
      </c>
      <c r="M14" s="55">
        <v>19614</v>
      </c>
      <c r="N14" s="57">
        <v>0.06258615408178894</v>
      </c>
      <c r="O14" s="58">
        <v>-0.3696339349444274</v>
      </c>
    </row>
    <row r="15" spans="2:15" ht="14.25" customHeight="1">
      <c r="B15" s="61">
        <v>5</v>
      </c>
      <c r="C15" s="62" t="s">
        <v>34</v>
      </c>
      <c r="D15" s="63">
        <v>2152</v>
      </c>
      <c r="E15" s="64">
        <v>0.05258528003127749</v>
      </c>
      <c r="F15" s="63">
        <v>2035</v>
      </c>
      <c r="G15" s="65">
        <v>0.039888664562792796</v>
      </c>
      <c r="H15" s="66">
        <v>0.05749385749385749</v>
      </c>
      <c r="I15" s="67">
        <v>1491</v>
      </c>
      <c r="J15" s="68">
        <v>0.44332662642521803</v>
      </c>
      <c r="K15" s="63">
        <v>11210</v>
      </c>
      <c r="L15" s="64">
        <v>0.054831909138488476</v>
      </c>
      <c r="M15" s="63">
        <v>12829</v>
      </c>
      <c r="N15" s="65">
        <v>0.040935952417419715</v>
      </c>
      <c r="O15" s="66">
        <v>-0.12619845662171647</v>
      </c>
    </row>
    <row r="16" spans="2:15" ht="14.25" customHeight="1">
      <c r="B16" s="45">
        <v>6</v>
      </c>
      <c r="C16" s="46" t="s">
        <v>24</v>
      </c>
      <c r="D16" s="47">
        <v>1832</v>
      </c>
      <c r="E16" s="48">
        <v>0.04476590753592024</v>
      </c>
      <c r="F16" s="47">
        <v>2461</v>
      </c>
      <c r="G16" s="49">
        <v>0.048238822353333204</v>
      </c>
      <c r="H16" s="50">
        <v>-0.2555871596911824</v>
      </c>
      <c r="I16" s="51">
        <v>1540</v>
      </c>
      <c r="J16" s="52">
        <v>0.18961038961038956</v>
      </c>
      <c r="K16" s="47">
        <v>10913</v>
      </c>
      <c r="L16" s="48">
        <v>0.053379181483347436</v>
      </c>
      <c r="M16" s="47">
        <v>14391</v>
      </c>
      <c r="N16" s="49">
        <v>0.045920125593505896</v>
      </c>
      <c r="O16" s="50">
        <v>-0.2416788270446807</v>
      </c>
    </row>
    <row r="17" spans="2:15" ht="14.25" customHeight="1">
      <c r="B17" s="53">
        <v>7</v>
      </c>
      <c r="C17" s="54" t="s">
        <v>23</v>
      </c>
      <c r="D17" s="55">
        <v>2140</v>
      </c>
      <c r="E17" s="56">
        <v>0.05229205356270159</v>
      </c>
      <c r="F17" s="55">
        <v>3255</v>
      </c>
      <c r="G17" s="57">
        <v>0.063802261991101</v>
      </c>
      <c r="H17" s="58">
        <v>-0.3425499231950845</v>
      </c>
      <c r="I17" s="59">
        <v>1453</v>
      </c>
      <c r="J17" s="60">
        <v>0.47281486579490717</v>
      </c>
      <c r="K17" s="55">
        <v>10177</v>
      </c>
      <c r="L17" s="56">
        <v>0.04977915604838513</v>
      </c>
      <c r="M17" s="55">
        <v>19413</v>
      </c>
      <c r="N17" s="57">
        <v>0.06194478480624904</v>
      </c>
      <c r="O17" s="58">
        <v>-0.47576366352444244</v>
      </c>
    </row>
    <row r="18" spans="2:15" ht="14.25" customHeight="1">
      <c r="B18" s="53">
        <v>8</v>
      </c>
      <c r="C18" s="54" t="s">
        <v>31</v>
      </c>
      <c r="D18" s="55">
        <v>2213</v>
      </c>
      <c r="E18" s="56">
        <v>0.054075847913204966</v>
      </c>
      <c r="F18" s="55">
        <v>3331</v>
      </c>
      <c r="G18" s="57">
        <v>0.0652919615030284</v>
      </c>
      <c r="H18" s="58">
        <v>-0.33563494446112274</v>
      </c>
      <c r="I18" s="59">
        <v>1304</v>
      </c>
      <c r="J18" s="60">
        <v>0.6970858895705521</v>
      </c>
      <c r="K18" s="55">
        <v>9310</v>
      </c>
      <c r="L18" s="56">
        <v>0.04553836521671077</v>
      </c>
      <c r="M18" s="55">
        <v>18731</v>
      </c>
      <c r="N18" s="57">
        <v>0.05976859651809874</v>
      </c>
      <c r="O18" s="58">
        <v>-0.5029630025092093</v>
      </c>
    </row>
    <row r="19" spans="2:15" ht="14.25" customHeight="1">
      <c r="B19" s="53">
        <v>9</v>
      </c>
      <c r="C19" s="54" t="s">
        <v>25</v>
      </c>
      <c r="D19" s="55">
        <v>1206</v>
      </c>
      <c r="E19" s="56">
        <v>0.029469260091877628</v>
      </c>
      <c r="F19" s="55">
        <v>1728</v>
      </c>
      <c r="G19" s="57">
        <v>0.03387106258698081</v>
      </c>
      <c r="H19" s="58">
        <v>-0.30208333333333337</v>
      </c>
      <c r="I19" s="59">
        <v>807</v>
      </c>
      <c r="J19" s="60">
        <v>0.49442379182156126</v>
      </c>
      <c r="K19" s="55">
        <v>7833</v>
      </c>
      <c r="L19" s="56">
        <v>0.03831385765225515</v>
      </c>
      <c r="M19" s="55">
        <v>12393</v>
      </c>
      <c r="N19" s="57">
        <v>0.03954472354112421</v>
      </c>
      <c r="O19" s="58">
        <v>-0.3679496489954006</v>
      </c>
    </row>
    <row r="20" spans="2:15" ht="14.25" customHeight="1">
      <c r="B20" s="61">
        <v>10</v>
      </c>
      <c r="C20" s="62" t="s">
        <v>18</v>
      </c>
      <c r="D20" s="63">
        <v>1477</v>
      </c>
      <c r="E20" s="64">
        <v>0.036091291173883294</v>
      </c>
      <c r="F20" s="63">
        <v>1740</v>
      </c>
      <c r="G20" s="65">
        <v>0.0341062782993904</v>
      </c>
      <c r="H20" s="66">
        <v>-0.1511494252873563</v>
      </c>
      <c r="I20" s="67">
        <v>1131</v>
      </c>
      <c r="J20" s="68">
        <v>0.3059239610963749</v>
      </c>
      <c r="K20" s="63">
        <v>7782</v>
      </c>
      <c r="L20" s="64">
        <v>0.038064399368039015</v>
      </c>
      <c r="M20" s="63">
        <v>9757</v>
      </c>
      <c r="N20" s="65">
        <v>0.031133532444989023</v>
      </c>
      <c r="O20" s="66">
        <v>-0.2024187762631957</v>
      </c>
    </row>
    <row r="21" spans="2:15" ht="14.25" customHeight="1">
      <c r="B21" s="45">
        <v>11</v>
      </c>
      <c r="C21" s="46" t="s">
        <v>28</v>
      </c>
      <c r="D21" s="47">
        <v>1810</v>
      </c>
      <c r="E21" s="48">
        <v>0.04422832567686443</v>
      </c>
      <c r="F21" s="47">
        <v>2253</v>
      </c>
      <c r="G21" s="49">
        <v>0.04416175000490033</v>
      </c>
      <c r="H21" s="50">
        <v>-0.19662671992898362</v>
      </c>
      <c r="I21" s="51">
        <v>1030</v>
      </c>
      <c r="J21" s="52">
        <v>0.7572815533980584</v>
      </c>
      <c r="K21" s="47">
        <v>7596</v>
      </c>
      <c r="L21" s="48">
        <v>0.03715461033148604</v>
      </c>
      <c r="M21" s="47">
        <v>12880</v>
      </c>
      <c r="N21" s="49">
        <v>0.04109868790524327</v>
      </c>
      <c r="O21" s="50">
        <v>-0.4102484472049689</v>
      </c>
    </row>
    <row r="22" spans="2:15" ht="14.25" customHeight="1">
      <c r="B22" s="53">
        <v>12</v>
      </c>
      <c r="C22" s="54" t="s">
        <v>22</v>
      </c>
      <c r="D22" s="55">
        <v>1563</v>
      </c>
      <c r="E22" s="56">
        <v>0.03819274753201055</v>
      </c>
      <c r="F22" s="55">
        <v>3143</v>
      </c>
      <c r="G22" s="57">
        <v>0.06160691534194484</v>
      </c>
      <c r="H22" s="58">
        <v>-0.5027044225262488</v>
      </c>
      <c r="I22" s="59">
        <v>963</v>
      </c>
      <c r="J22" s="60">
        <v>0.6230529595015577</v>
      </c>
      <c r="K22" s="55">
        <v>7485</v>
      </c>
      <c r="L22" s="56">
        <v>0.03661167171289797</v>
      </c>
      <c r="M22" s="55">
        <v>19579</v>
      </c>
      <c r="N22" s="57">
        <v>0.06247447286465513</v>
      </c>
      <c r="O22" s="58">
        <v>-0.6177026405842996</v>
      </c>
    </row>
    <row r="23" spans="2:15" ht="14.25" customHeight="1">
      <c r="B23" s="53">
        <v>13</v>
      </c>
      <c r="C23" s="54" t="s">
        <v>29</v>
      </c>
      <c r="D23" s="55">
        <v>1432</v>
      </c>
      <c r="E23" s="56">
        <v>0.03499169191672368</v>
      </c>
      <c r="F23" s="55">
        <v>1877</v>
      </c>
      <c r="G23" s="57">
        <v>0.03679165768273321</v>
      </c>
      <c r="H23" s="58">
        <v>-0.23708044752264257</v>
      </c>
      <c r="I23" s="59">
        <v>865</v>
      </c>
      <c r="J23" s="60">
        <v>0.6554913294797688</v>
      </c>
      <c r="K23" s="55">
        <v>6692</v>
      </c>
      <c r="L23" s="56">
        <v>0.032732839960282326</v>
      </c>
      <c r="M23" s="55">
        <v>10603</v>
      </c>
      <c r="N23" s="57">
        <v>0.033833027007709196</v>
      </c>
      <c r="O23" s="58">
        <v>-0.36885787041403373</v>
      </c>
    </row>
    <row r="24" spans="2:15" ht="14.25" customHeight="1">
      <c r="B24" s="53">
        <v>14</v>
      </c>
      <c r="C24" s="54" t="s">
        <v>35</v>
      </c>
      <c r="D24" s="55">
        <v>1321</v>
      </c>
      <c r="E24" s="56">
        <v>0.03227934708239664</v>
      </c>
      <c r="F24" s="55">
        <v>895</v>
      </c>
      <c r="G24" s="57">
        <v>0.017543171883881842</v>
      </c>
      <c r="H24" s="58">
        <v>0.47597765363128497</v>
      </c>
      <c r="I24" s="59">
        <v>745</v>
      </c>
      <c r="J24" s="60">
        <v>0.7731543624161075</v>
      </c>
      <c r="K24" s="55">
        <v>6434</v>
      </c>
      <c r="L24" s="56">
        <v>0.03147087452248304</v>
      </c>
      <c r="M24" s="55">
        <v>6488</v>
      </c>
      <c r="N24" s="57">
        <v>0.020702506764690865</v>
      </c>
      <c r="O24" s="58">
        <v>-0.008323057953144253</v>
      </c>
    </row>
    <row r="25" spans="2:15" ht="14.25" customHeight="1">
      <c r="B25" s="61">
        <v>15</v>
      </c>
      <c r="C25" s="62" t="s">
        <v>36</v>
      </c>
      <c r="D25" s="63">
        <v>1111</v>
      </c>
      <c r="E25" s="64">
        <v>0.027147883882318445</v>
      </c>
      <c r="F25" s="63">
        <v>693</v>
      </c>
      <c r="G25" s="65">
        <v>0.013583707391653762</v>
      </c>
      <c r="H25" s="66">
        <v>0.6031746031746033</v>
      </c>
      <c r="I25" s="67">
        <v>530</v>
      </c>
      <c r="J25" s="68">
        <v>1.0962264150943395</v>
      </c>
      <c r="K25" s="63">
        <v>5533</v>
      </c>
      <c r="L25" s="64">
        <v>0.027063778167997925</v>
      </c>
      <c r="M25" s="63">
        <v>5939</v>
      </c>
      <c r="N25" s="65">
        <v>0.018950707101649054</v>
      </c>
      <c r="O25" s="66">
        <v>-0.0683616770500084</v>
      </c>
    </row>
    <row r="26" spans="2:15" ht="14.25" customHeight="1">
      <c r="B26" s="45">
        <v>16</v>
      </c>
      <c r="C26" s="46" t="s">
        <v>30</v>
      </c>
      <c r="D26" s="47">
        <v>874</v>
      </c>
      <c r="E26" s="48">
        <v>0.021356661127944484</v>
      </c>
      <c r="F26" s="47">
        <v>1267</v>
      </c>
      <c r="G26" s="49">
        <v>0.0248348589685791</v>
      </c>
      <c r="H26" s="50">
        <v>-0.31018153117600633</v>
      </c>
      <c r="I26" s="51">
        <v>461</v>
      </c>
      <c r="J26" s="52">
        <v>0.8958785249457701</v>
      </c>
      <c r="K26" s="47">
        <v>4851</v>
      </c>
      <c r="L26" s="48">
        <v>0.023727885033970348</v>
      </c>
      <c r="M26" s="47">
        <v>7798</v>
      </c>
      <c r="N26" s="49">
        <v>0.02488257517741359</v>
      </c>
      <c r="O26" s="50">
        <v>-0.37791741472172347</v>
      </c>
    </row>
    <row r="27" spans="2:15" ht="14.25" customHeight="1">
      <c r="B27" s="53">
        <v>17</v>
      </c>
      <c r="C27" s="54" t="s">
        <v>27</v>
      </c>
      <c r="D27" s="55">
        <v>736</v>
      </c>
      <c r="E27" s="56">
        <v>0.01798455673932167</v>
      </c>
      <c r="F27" s="55">
        <v>925</v>
      </c>
      <c r="G27" s="57">
        <v>0.018131211164905816</v>
      </c>
      <c r="H27" s="58">
        <v>-0.20432432432432435</v>
      </c>
      <c r="I27" s="59">
        <v>422</v>
      </c>
      <c r="J27" s="60">
        <v>0.7440758293838863</v>
      </c>
      <c r="K27" s="55">
        <v>4078</v>
      </c>
      <c r="L27" s="56">
        <v>0.019946880059478683</v>
      </c>
      <c r="M27" s="55">
        <v>5778</v>
      </c>
      <c r="N27" s="57">
        <v>0.018436973502833513</v>
      </c>
      <c r="O27" s="58">
        <v>-0.2942194530979577</v>
      </c>
    </row>
    <row r="28" spans="2:15" ht="14.25" customHeight="1">
      <c r="B28" s="53">
        <v>18</v>
      </c>
      <c r="C28" s="54" t="s">
        <v>52</v>
      </c>
      <c r="D28" s="55">
        <v>627</v>
      </c>
      <c r="E28" s="56">
        <v>0.015321082983090607</v>
      </c>
      <c r="F28" s="55">
        <v>1043</v>
      </c>
      <c r="G28" s="57">
        <v>0.020444165670266773</v>
      </c>
      <c r="H28" s="58">
        <v>-0.39884947267497606</v>
      </c>
      <c r="I28" s="59">
        <v>431</v>
      </c>
      <c r="J28" s="60">
        <v>0.45475638051044087</v>
      </c>
      <c r="K28" s="55">
        <v>3831</v>
      </c>
      <c r="L28" s="56">
        <v>0.01873871934964758</v>
      </c>
      <c r="M28" s="55">
        <v>6003</v>
      </c>
      <c r="N28" s="57">
        <v>0.019154924184408027</v>
      </c>
      <c r="O28" s="58">
        <v>-0.36181909045477256</v>
      </c>
    </row>
    <row r="29" spans="2:15" ht="14.25" customHeight="1">
      <c r="B29" s="53">
        <v>19</v>
      </c>
      <c r="C29" s="54" t="s">
        <v>32</v>
      </c>
      <c r="D29" s="55">
        <v>387</v>
      </c>
      <c r="E29" s="56">
        <v>0.00945655361157267</v>
      </c>
      <c r="F29" s="55">
        <v>473</v>
      </c>
      <c r="G29" s="57">
        <v>0.009271419330811298</v>
      </c>
      <c r="H29" s="58">
        <v>-0.18181818181818177</v>
      </c>
      <c r="I29" s="59">
        <v>266</v>
      </c>
      <c r="J29" s="60">
        <v>0.4548872180451127</v>
      </c>
      <c r="K29" s="55">
        <v>2432</v>
      </c>
      <c r="L29" s="56">
        <v>0.011895736219875467</v>
      </c>
      <c r="M29" s="55">
        <v>4010</v>
      </c>
      <c r="N29" s="57">
        <v>0.01279547659161689</v>
      </c>
      <c r="O29" s="58">
        <v>-0.3935162094763093</v>
      </c>
    </row>
    <row r="30" spans="2:15" ht="14.25" customHeight="1">
      <c r="B30" s="61">
        <v>20</v>
      </c>
      <c r="C30" s="62" t="s">
        <v>33</v>
      </c>
      <c r="D30" s="63">
        <v>640</v>
      </c>
      <c r="E30" s="64">
        <v>0.015638744990714496</v>
      </c>
      <c r="F30" s="63">
        <v>950</v>
      </c>
      <c r="G30" s="65">
        <v>0.01862124389909246</v>
      </c>
      <c r="H30" s="66">
        <v>-0.3263157894736842</v>
      </c>
      <c r="I30" s="67">
        <v>475</v>
      </c>
      <c r="J30" s="68">
        <v>0.34736842105263155</v>
      </c>
      <c r="K30" s="63">
        <v>2365</v>
      </c>
      <c r="L30" s="64">
        <v>0.011568016513160147</v>
      </c>
      <c r="M30" s="63">
        <v>5262</v>
      </c>
      <c r="N30" s="65">
        <v>0.016790473273089294</v>
      </c>
      <c r="O30" s="66">
        <v>-0.5505511212466743</v>
      </c>
    </row>
    <row r="31" spans="2:15" ht="14.25" customHeight="1">
      <c r="B31" s="114" t="s">
        <v>50</v>
      </c>
      <c r="C31" s="115"/>
      <c r="D31" s="25">
        <f>SUM(D11:D30)</f>
        <v>37721</v>
      </c>
      <c r="E31" s="4">
        <f>D31/D33</f>
        <v>0.9217329684292835</v>
      </c>
      <c r="F31" s="25">
        <f>SUM(F11:F30)</f>
        <v>47094</v>
      </c>
      <c r="G31" s="4">
        <f>F31/F33</f>
        <v>0.9231040633514319</v>
      </c>
      <c r="H31" s="7">
        <f>D31/F31-1</f>
        <v>-0.19902747696097167</v>
      </c>
      <c r="I31" s="25">
        <f>SUM(I11:I30)</f>
        <v>22886</v>
      </c>
      <c r="J31" s="4">
        <f>D31/I31-1</f>
        <v>0.6482128812374377</v>
      </c>
      <c r="K31" s="25">
        <f>SUM(K11:K30)</f>
        <v>190019</v>
      </c>
      <c r="L31" s="4">
        <f>K31/K33</f>
        <v>0.9294473276169886</v>
      </c>
      <c r="M31" s="25">
        <f>SUM(M11:M30)</f>
        <v>289683</v>
      </c>
      <c r="N31" s="4">
        <f>M31/M33</f>
        <v>0.924347143513555</v>
      </c>
      <c r="O31" s="7">
        <f>K31/M31-1</f>
        <v>-0.3440450423393848</v>
      </c>
    </row>
    <row r="32" spans="2:15" ht="14.25" customHeight="1">
      <c r="B32" s="114" t="s">
        <v>12</v>
      </c>
      <c r="C32" s="115"/>
      <c r="D32" s="3">
        <f>D33-SUM(D11:D30)</f>
        <v>3203</v>
      </c>
      <c r="E32" s="4">
        <f>D32/D33</f>
        <v>0.07826703157071645</v>
      </c>
      <c r="F32" s="5">
        <f>F33-SUM(F11:F30)</f>
        <v>3923</v>
      </c>
      <c r="G32" s="6">
        <f>F32/F33</f>
        <v>0.07689593664856813</v>
      </c>
      <c r="H32" s="7">
        <f>D32/F32-1</f>
        <v>-0.1835330104511853</v>
      </c>
      <c r="I32" s="5">
        <f>I33-SUM(I11:I30)</f>
        <v>1743</v>
      </c>
      <c r="J32" s="8">
        <f>D32/I32-1</f>
        <v>0.8376362593230062</v>
      </c>
      <c r="K32" s="3">
        <f>K33-SUM(K11:K30)</f>
        <v>14424</v>
      </c>
      <c r="L32" s="4">
        <f>K32/K33</f>
        <v>0.0705526723830114</v>
      </c>
      <c r="M32" s="3">
        <f>M33-SUM(M11:M30)</f>
        <v>23709</v>
      </c>
      <c r="N32" s="4">
        <f>M32/M33</f>
        <v>0.0756528564864451</v>
      </c>
      <c r="O32" s="7">
        <f>K32/M32-1</f>
        <v>-0.39162343413893463</v>
      </c>
    </row>
    <row r="33" spans="2:16" ht="14.25" customHeight="1">
      <c r="B33" s="116" t="s">
        <v>13</v>
      </c>
      <c r="C33" s="117"/>
      <c r="D33" s="40">
        <v>40924</v>
      </c>
      <c r="E33" s="69">
        <v>1</v>
      </c>
      <c r="F33" s="40">
        <v>51017</v>
      </c>
      <c r="G33" s="70">
        <v>1.0000000000000004</v>
      </c>
      <c r="H33" s="37">
        <v>-0.19783601544583174</v>
      </c>
      <c r="I33" s="41">
        <v>24629</v>
      </c>
      <c r="J33" s="38">
        <v>0.6616184173129238</v>
      </c>
      <c r="K33" s="40">
        <v>204443</v>
      </c>
      <c r="L33" s="69">
        <v>1</v>
      </c>
      <c r="M33" s="40">
        <v>313392</v>
      </c>
      <c r="N33" s="70">
        <v>0.9999999999999998</v>
      </c>
      <c r="O33" s="37">
        <v>-0.34764448358605193</v>
      </c>
      <c r="P33" s="13"/>
    </row>
    <row r="34" ht="14.25" customHeight="1">
      <c r="B34" t="s">
        <v>75</v>
      </c>
    </row>
    <row r="35" ht="15">
      <c r="B35" s="9" t="s">
        <v>77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94" operator="lessThan">
      <formula>0</formula>
    </cfRule>
  </conditionalFormatting>
  <conditionalFormatting sqref="H31 O31">
    <cfRule type="cellIs" priority="189" dxfId="194" operator="lessThan">
      <formula>0</formula>
    </cfRule>
  </conditionalFormatting>
  <conditionalFormatting sqref="H11:H15 J11:J15 O11:O15">
    <cfRule type="cellIs" priority="7" dxfId="194" operator="lessThan">
      <formula>0</formula>
    </cfRule>
  </conditionalFormatting>
  <conditionalFormatting sqref="H16:H30 J16:J30 O16:O30">
    <cfRule type="cellIs" priority="6" dxfId="194" operator="lessThan">
      <formula>0</formula>
    </cfRule>
  </conditionalFormatting>
  <conditionalFormatting sqref="D11:E30 G11:J30 L11:L30 N11:O30">
    <cfRule type="cellIs" priority="5" dxfId="195" operator="equal">
      <formula>0</formula>
    </cfRule>
  </conditionalFormatting>
  <conditionalFormatting sqref="F11:F30">
    <cfRule type="cellIs" priority="4" dxfId="195" operator="equal">
      <formula>0</formula>
    </cfRule>
  </conditionalFormatting>
  <conditionalFormatting sqref="K11:K30">
    <cfRule type="cellIs" priority="3" dxfId="195" operator="equal">
      <formula>0</formula>
    </cfRule>
  </conditionalFormatting>
  <conditionalFormatting sqref="M11:M30">
    <cfRule type="cellIs" priority="2" dxfId="195" operator="equal">
      <formula>0</formula>
    </cfRule>
  </conditionalFormatting>
  <conditionalFormatting sqref="O33 J33 H33">
    <cfRule type="cellIs" priority="1" dxfId="19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2020-07-03T09:03:01Z</dcterms:modified>
  <cp:category/>
  <cp:version/>
  <cp:contentType/>
  <cp:contentStatus/>
</cp:coreProperties>
</file>