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020" activeTab="0"/>
  </bookViews>
  <sheets>
    <sheet name="Summary table" sheetId="1" r:id="rId1"/>
    <sheet name="PC" sheetId="2" r:id="rId2"/>
    <sheet name="PC for Bussines" sheetId="3" r:id="rId3"/>
    <sheet name="PC for Ind.Customers" sheetId="4" r:id="rId4"/>
    <sheet name="LCV&lt;3.5T" sheetId="5" r:id="rId5"/>
    <sheet name="PC&amp;LCV" sheetId="6" r:id="rId6"/>
  </sheets>
  <externalReferences>
    <externalReference r:id="rId9"/>
    <externalReference r:id="rId10"/>
    <externalReference r:id="rId11"/>
  </externalReferences>
  <definedNames>
    <definedName name="_xlfn.IFERROR" hidden="1">#NAME?</definedName>
    <definedName name="_xlfn.Z.TEST" hidden="1">#NAME?</definedName>
    <definedName name="Mnth">'[1]INDEX'!$E$16</definedName>
    <definedName name="Yr">'[1]INDEX'!$E$21</definedName>
  </definedNames>
  <calcPr calcMode="manual" fullCalcOnLoad="1"/>
</workbook>
</file>

<file path=xl/sharedStrings.xml><?xml version="1.0" encoding="utf-8"?>
<sst xmlns="http://schemas.openxmlformats.org/spreadsheetml/2006/main" count="513" uniqueCount="131">
  <si>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</si>
  <si>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</si>
  <si>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</si>
  <si>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</si>
  <si>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</si>
  <si>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</si>
  <si>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</si>
  <si>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</si>
  <si>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</si>
  <si>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</si>
  <si>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</si>
  <si>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</si>
  <si>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</si>
  <si>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</si>
  <si>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</si>
  <si>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</si>
  <si>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</si>
  <si>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</si>
  <si>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</si>
  <si>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</si>
  <si>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</si>
  <si>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</si>
  <si>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</si>
  <si>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</si>
  <si>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</si>
  <si>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</si>
  <si>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</si>
  <si>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</si>
  <si>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</si>
  <si>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</si>
  <si>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</si>
  <si>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</si>
  <si>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</si>
  <si>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</si>
  <si>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</si>
  <si>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</si>
  <si>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</si>
  <si>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</si>
  <si>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</si>
  <si>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</si>
  <si>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</si>
  <si>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Skoda Fabia</t>
  </si>
  <si>
    <t>Volkswagen Passat</t>
  </si>
  <si>
    <t>Volkswagen Golf</t>
  </si>
  <si>
    <t>Dacia Duster</t>
  </si>
  <si>
    <t>Toyota Yaris</t>
  </si>
  <si>
    <t>Renault Clio</t>
  </si>
  <si>
    <t>MAZDA</t>
  </si>
  <si>
    <t>Kia Sportage</t>
  </si>
  <si>
    <t>Model</t>
  </si>
  <si>
    <t>RAZEM 1-20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</si>
  <si>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</si>
  <si>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</si>
  <si>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</si>
  <si>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</si>
  <si>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</si>
  <si>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</si>
  <si>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</si>
  <si>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</si>
  <si>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</si>
  <si>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</si>
  <si>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`</t>
  </si>
  <si>
    <t>Hyundai Tucson</t>
  </si>
  <si>
    <t>Fiat Tipo</t>
  </si>
  <si>
    <t>Hyundai I20</t>
  </si>
  <si>
    <t>Toyota C-HR</t>
  </si>
  <si>
    <t>Dacia Sandero</t>
  </si>
  <si>
    <t>Toyota Aygo</t>
  </si>
  <si>
    <t>MAN</t>
  </si>
  <si>
    <t>Volkswagen Tiguan</t>
  </si>
  <si>
    <t>Renault Master</t>
  </si>
  <si>
    <t>Fiat Ducato</t>
  </si>
  <si>
    <t>Iveco Daily</t>
  </si>
  <si>
    <t>Peugeot Boxer</t>
  </si>
  <si>
    <t>Ford Transit</t>
  </si>
  <si>
    <t>RAZEM 1-10</t>
  </si>
  <si>
    <t>* PZPM na podstawie CEP (MC)</t>
  </si>
  <si>
    <t xml:space="preserve">   Source: PZPM on the basis of CEP (Digital Affairs)</t>
  </si>
  <si>
    <t xml:space="preserve">   Source: PZPM on the basis of CEP (Ministry of Digital Affairs)</t>
  </si>
  <si>
    <t>ISUZU</t>
  </si>
  <si>
    <t>Toyota RAV4</t>
  </si>
  <si>
    <t>Mercedes-Benz Klasa GLC</t>
  </si>
  <si>
    <t>Mercedes-Benz Sprinter</t>
  </si>
  <si>
    <t>Skoda Scala</t>
  </si>
  <si>
    <t>Mitsubishi ASX</t>
  </si>
  <si>
    <t>Skoda Kamiq</t>
  </si>
  <si>
    <t>Grudzień</t>
  </si>
  <si>
    <t>December</t>
  </si>
  <si>
    <t>Registrations of new PC, Top Models - December 2019</t>
  </si>
  <si>
    <t>Registrations of New PC For Business Activity, Top Makes - December 2019</t>
  </si>
  <si>
    <t>Registrations of New PC For Business Activity, Top Models - December 2019</t>
  </si>
  <si>
    <t>Registrations of New PC For Indyvidual Customers, Top Makes - December 2019</t>
  </si>
  <si>
    <t>Registrations of New PC For Indyvidual Customers, Top Models - December 2019</t>
  </si>
  <si>
    <t>Rejestracje nowych samochodów dostawczych do 3,5T, ranking modeli - Grudzień 2019</t>
  </si>
  <si>
    <t>Registrations of new LCV up to 3.5T, Top Models - December 2019</t>
  </si>
  <si>
    <t>Citroen Jumper</t>
  </si>
  <si>
    <t>Styczeń</t>
  </si>
  <si>
    <t>Rok narastająco Styczeń - Styczeń</t>
  </si>
  <si>
    <t>January</t>
  </si>
  <si>
    <t>YTD January - January</t>
  </si>
  <si>
    <t>Sty/Gru
Zmiana %</t>
  </si>
  <si>
    <t>Jan/Dec Ch %</t>
  </si>
  <si>
    <t>Sty/Gru
Zmiana poz</t>
  </si>
  <si>
    <t>Jan/Dec Ch position</t>
  </si>
  <si>
    <t>LEXUS</t>
  </si>
  <si>
    <t>Rejestracje nowych samochodów osobowych na REGON, ranking marek - Styczeń 2019</t>
  </si>
  <si>
    <t>Rejestracje nowych samochodów osobowych na REGON, ranking modeli - Styczeń 2019</t>
  </si>
  <si>
    <t>Audi Q5</t>
  </si>
  <si>
    <t>Volkswagen T-Roc</t>
  </si>
  <si>
    <t>BMW Seria 3</t>
  </si>
  <si>
    <t>Rejestracje nowych samochodów osobowych na KLIENTÓW INDYWIDUALNYCH, ranking marek - Styczeń 2019</t>
  </si>
  <si>
    <t>Rejestracje nowych samochodów osobowych na KLIENTÓW INDYWIDUALNYCH, ranking modeli - Styczeń 2019</t>
  </si>
  <si>
    <t>Kia Stonic</t>
  </si>
  <si>
    <t>Kia RIO</t>
  </si>
  <si>
    <t>Rejestracje nowych samochodów osobowych OGÓŁEM, ranking modeli - Styczeń 2019</t>
  </si>
  <si>
    <t>Opel Movano</t>
  </si>
  <si>
    <t>Ford Transit Custom</t>
  </si>
  <si>
    <t>Peugeot Partner</t>
  </si>
  <si>
    <t>PZPM based on CEP (Ministry of Digital Affairs)</t>
  </si>
  <si>
    <t>FIRST REGISTRATIONS OF NEW PC &amp; LCV UP TO 3.5T</t>
  </si>
  <si>
    <t>PC</t>
  </si>
  <si>
    <t>LCV - TOTAL</t>
  </si>
  <si>
    <t>LCV up to 3.5T</t>
  </si>
  <si>
    <t>SPECIAL VEHICLES up to 3.5t</t>
  </si>
  <si>
    <t>TOTAL PC &amp; LCV</t>
  </si>
  <si>
    <t>*including minibuses registered as Passenger Cars</t>
  </si>
  <si>
    <t>2020
Jan</t>
  </si>
  <si>
    <t>2019
Jan</t>
  </si>
  <si>
    <t>% change y/y</t>
  </si>
  <si>
    <t>2020
Jan - Jan</t>
  </si>
  <si>
    <t>2019
Jan - Jan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</si>
</sst>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2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3" fillId="0" borderId="0" xfId="0" applyFont="1" applyAlignment="1">
      <alignment/>
    </xf>
    <xf numFmtId="0" fontId="0" fillId="0" borderId="0" xfId="60">
      <alignment/>
      <protection/>
    </xf>
    <xf numFmtId="167" fontId="54" fillId="0" borderId="14" xfId="42" applyNumberFormat="1" applyFont="1" applyBorder="1" applyAlignment="1">
      <alignment horizontal="center"/>
    </xf>
    <xf numFmtId="166" fontId="54" fillId="0" borderId="14" xfId="68" applyNumberFormat="1" applyFont="1" applyBorder="1" applyAlignment="1">
      <alignment horizontal="center"/>
    </xf>
    <xf numFmtId="0" fontId="2" fillId="0" borderId="0" xfId="57" applyFont="1" applyFill="1" applyBorder="1">
      <alignment/>
      <protection/>
    </xf>
    <xf numFmtId="0" fontId="55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15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0" fontId="56" fillId="0" borderId="0" xfId="0" applyFont="1" applyBorder="1" applyAlignment="1">
      <alignment wrapText="1" shrinkToFit="1"/>
    </xf>
    <xf numFmtId="0" fontId="58" fillId="0" borderId="0" xfId="0" applyFont="1" applyAlignment="1">
      <alignment/>
    </xf>
    <xf numFmtId="0" fontId="54" fillId="33" borderId="16" xfId="0" applyFont="1" applyFill="1" applyBorder="1" applyAlignment="1">
      <alignment wrapText="1"/>
    </xf>
    <xf numFmtId="0" fontId="54" fillId="33" borderId="17" xfId="0" applyFont="1" applyFill="1" applyBorder="1" applyAlignment="1">
      <alignment horizontal="center" vertical="center" wrapText="1"/>
    </xf>
    <xf numFmtId="166" fontId="54" fillId="0" borderId="13" xfId="73" applyNumberFormat="1" applyFont="1" applyBorder="1" applyAlignment="1">
      <alignment horizontal="center"/>
    </xf>
    <xf numFmtId="166" fontId="54" fillId="0" borderId="17" xfId="73" applyNumberFormat="1" applyFont="1" applyBorder="1" applyAlignment="1">
      <alignment horizontal="center"/>
    </xf>
    <xf numFmtId="0" fontId="54" fillId="33" borderId="13" xfId="0" applyFont="1" applyFill="1" applyBorder="1" applyAlignment="1">
      <alignment wrapText="1"/>
    </xf>
    <xf numFmtId="166" fontId="54" fillId="33" borderId="13" xfId="73" applyNumberFormat="1" applyFont="1" applyFill="1" applyBorder="1" applyAlignment="1">
      <alignment horizontal="center"/>
    </xf>
    <xf numFmtId="0" fontId="59" fillId="33" borderId="18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wrapText="1"/>
      <protection/>
    </xf>
    <xf numFmtId="0" fontId="54" fillId="33" borderId="20" xfId="57" applyFont="1" applyFill="1" applyBorder="1" applyAlignment="1">
      <alignment horizontal="center" vertical="center" wrapText="1"/>
      <protection/>
    </xf>
    <xf numFmtId="0" fontId="59" fillId="33" borderId="21" xfId="57" applyFont="1" applyFill="1" applyBorder="1" applyAlignment="1">
      <alignment horizontal="center" vertical="center" wrapText="1"/>
      <protection/>
    </xf>
    <xf numFmtId="0" fontId="59" fillId="33" borderId="18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8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22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19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5" xfId="57" applyNumberFormat="1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0" fontId="4" fillId="0" borderId="16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6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22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22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8" xfId="57" applyNumberFormat="1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9" fontId="3" fillId="33" borderId="21" xfId="69" applyFont="1" applyFill="1" applyBorder="1" applyAlignment="1">
      <alignment vertical="center"/>
    </xf>
    <xf numFmtId="9" fontId="3" fillId="33" borderId="18" xfId="69" applyFont="1" applyFill="1" applyBorder="1" applyAlignment="1">
      <alignment vertical="center"/>
    </xf>
    <xf numFmtId="0" fontId="2" fillId="0" borderId="0" xfId="57">
      <alignment/>
      <protection/>
    </xf>
    <xf numFmtId="0" fontId="52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4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19" xfId="69" applyNumberFormat="1" applyFont="1" applyBorder="1" applyAlignment="1">
      <alignment vertical="center"/>
    </xf>
    <xf numFmtId="1" fontId="4" fillId="0" borderId="19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22" xfId="57" applyFont="1" applyBorder="1" applyAlignment="1">
      <alignment vertical="center"/>
      <protection/>
    </xf>
    <xf numFmtId="166" fontId="4" fillId="0" borderId="22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0" fontId="4" fillId="0" borderId="22" xfId="69" applyNumberFormat="1" applyFont="1" applyBorder="1" applyAlignment="1">
      <alignment vertical="center"/>
    </xf>
    <xf numFmtId="167" fontId="5" fillId="33" borderId="13" xfId="42" applyNumberFormat="1" applyFont="1" applyFill="1" applyBorder="1" applyAlignment="1">
      <alignment horizontal="center" vertical="center" wrapText="1"/>
    </xf>
    <xf numFmtId="167" fontId="54" fillId="0" borderId="13" xfId="42" applyNumberFormat="1" applyFont="1" applyBorder="1" applyAlignment="1">
      <alignment horizontal="center"/>
    </xf>
    <xf numFmtId="167" fontId="54" fillId="33" borderId="13" xfId="42" applyNumberFormat="1" applyFont="1" applyFill="1" applyBorder="1" applyAlignment="1">
      <alignment horizontal="center"/>
    </xf>
    <xf numFmtId="0" fontId="4" fillId="33" borderId="15" xfId="57" applyFont="1" applyFill="1" applyBorder="1" applyAlignment="1">
      <alignment horizontal="center" vertical="center" wrapText="1"/>
      <protection/>
    </xf>
    <xf numFmtId="0" fontId="59" fillId="33" borderId="21" xfId="57" applyFont="1" applyFill="1" applyBorder="1" applyAlignment="1">
      <alignment horizontal="center" vertical="top" wrapText="1"/>
      <protection/>
    </xf>
    <xf numFmtId="0" fontId="59" fillId="33" borderId="22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54" fillId="33" borderId="10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3" fillId="0" borderId="0" xfId="57" applyFont="1" applyFill="1" applyBorder="1" applyAlignment="1">
      <alignment horizontal="center" vertical="center"/>
      <protection/>
    </xf>
    <xf numFmtId="0" fontId="62" fillId="0" borderId="0" xfId="57" applyFont="1" applyFill="1" applyBorder="1" applyAlignment="1">
      <alignment horizontal="center" vertical="center"/>
      <protection/>
    </xf>
    <xf numFmtId="0" fontId="62" fillId="33" borderId="22" xfId="57" applyFont="1" applyFill="1" applyBorder="1" applyAlignment="1">
      <alignment horizontal="center" vertical="center"/>
      <protection/>
    </xf>
    <xf numFmtId="0" fontId="62" fillId="33" borderId="18" xfId="57" applyFont="1" applyFill="1" applyBorder="1" applyAlignment="1">
      <alignment horizontal="center" vertical="center"/>
      <protection/>
    </xf>
    <xf numFmtId="0" fontId="62" fillId="33" borderId="21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62" fillId="33" borderId="16" xfId="57" applyFont="1" applyFill="1" applyBorder="1" applyAlignment="1">
      <alignment horizontal="center" vertical="top"/>
      <protection/>
    </xf>
    <xf numFmtId="0" fontId="62" fillId="33" borderId="22" xfId="57" applyFont="1" applyFill="1" applyBorder="1" applyAlignment="1">
      <alignment horizontal="center" vertical="top"/>
      <protection/>
    </xf>
    <xf numFmtId="0" fontId="59" fillId="33" borderId="14" xfId="57" applyFont="1" applyFill="1" applyBorder="1" applyAlignment="1">
      <alignment horizontal="center" vertical="top" wrapText="1"/>
      <protection/>
    </xf>
    <xf numFmtId="0" fontId="59" fillId="33" borderId="17" xfId="57" applyFont="1" applyFill="1" applyBorder="1" applyAlignment="1">
      <alignment horizontal="center" vertical="top" wrapText="1"/>
      <protection/>
    </xf>
    <xf numFmtId="0" fontId="59" fillId="33" borderId="20" xfId="57" applyFont="1" applyFill="1" applyBorder="1" applyAlignment="1">
      <alignment horizontal="center" vertical="top" wrapText="1"/>
      <protection/>
    </xf>
    <xf numFmtId="0" fontId="59" fillId="33" borderId="21" xfId="57" applyFont="1" applyFill="1" applyBorder="1" applyAlignment="1">
      <alignment horizontal="center" vertical="top" wrapText="1"/>
      <protection/>
    </xf>
    <xf numFmtId="0" fontId="59" fillId="33" borderId="16" xfId="57" applyFont="1" applyFill="1" applyBorder="1" applyAlignment="1">
      <alignment horizontal="center" vertical="center" wrapText="1"/>
      <protection/>
    </xf>
    <xf numFmtId="0" fontId="59" fillId="33" borderId="22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3" fillId="33" borderId="23" xfId="57" applyFont="1" applyFill="1" applyBorder="1" applyAlignment="1">
      <alignment horizontal="center" vertical="center"/>
      <protection/>
    </xf>
    <xf numFmtId="0" fontId="63" fillId="33" borderId="15" xfId="57" applyFont="1" applyFill="1" applyBorder="1" applyAlignment="1">
      <alignment horizontal="center" vertical="center"/>
      <protection/>
    </xf>
    <xf numFmtId="0" fontId="63" fillId="33" borderId="19" xfId="57" applyFont="1" applyFill="1" applyBorder="1" applyAlignment="1">
      <alignment horizontal="center" vertical="center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6" xfId="57" applyFont="1" applyFill="1" applyBorder="1" applyAlignment="1">
      <alignment horizontal="center" wrapText="1"/>
      <protection/>
    </xf>
    <xf numFmtId="0" fontId="59" fillId="33" borderId="22" xfId="57" applyFont="1" applyFill="1" applyBorder="1" applyAlignment="1">
      <alignment horizontal="center" vertical="top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59" fillId="33" borderId="14" xfId="57" applyFont="1" applyFill="1" applyBorder="1" applyAlignment="1">
      <alignment horizontal="center" vertical="center" wrapText="1"/>
      <protection/>
    </xf>
    <xf numFmtId="0" fontId="59" fillId="33" borderId="17" xfId="57" applyFont="1" applyFill="1" applyBorder="1" applyAlignment="1">
      <alignment horizontal="center" vertic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2" fillId="33" borderId="0" xfId="57" applyFill="1" applyAlignment="1">
      <alignment horizontal="center" vertical="center" wrapText="1"/>
      <protection/>
    </xf>
    <xf numFmtId="0" fontId="3" fillId="0" borderId="0" xfId="57" applyFont="1" applyAlignment="1">
      <alignment horizontal="center" vertical="center"/>
      <protection/>
    </xf>
    <xf numFmtId="0" fontId="62" fillId="0" borderId="0" xfId="57" applyFont="1" applyAlignment="1">
      <alignment horizontal="center" vertical="center"/>
      <protection/>
    </xf>
    <xf numFmtId="0" fontId="4" fillId="33" borderId="20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2" fillId="33" borderId="19" xfId="57" applyFill="1" applyBorder="1" applyAlignment="1">
      <alignment horizontal="center" vertical="center" wrapText="1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62" fillId="33" borderId="16" xfId="57" applyFont="1" applyFill="1" applyBorder="1" applyAlignment="1">
      <alignment horizontal="center" vertical="center"/>
      <protection/>
    </xf>
    <xf numFmtId="0" fontId="62" fillId="33" borderId="0" xfId="57" applyFont="1" applyFill="1" applyAlignment="1">
      <alignment horizontal="center" vertical="center"/>
      <protection/>
    </xf>
    <xf numFmtId="0" fontId="62" fillId="33" borderId="20" xfId="57" applyFont="1" applyFill="1" applyBorder="1" applyAlignment="1">
      <alignment horizontal="center" vertical="center"/>
      <protection/>
    </xf>
    <xf numFmtId="0" fontId="54" fillId="0" borderId="10" xfId="0" applyFont="1" applyBorder="1" applyAlignment="1">
      <alignment horizontal="left" wrapText="1"/>
    </xf>
    <xf numFmtId="0" fontId="54" fillId="0" borderId="16" xfId="0" applyFont="1" applyBorder="1" applyAlignment="1">
      <alignment horizontal="left" wrapText="1"/>
    </xf>
    <xf numFmtId="0" fontId="54" fillId="0" borderId="22" xfId="0" applyFont="1" applyBorder="1" applyAlignment="1">
      <alignment horizontal="left" wrapText="1"/>
    </xf>
    <xf numFmtId="0" fontId="54" fillId="0" borderId="0" xfId="0" applyFont="1" applyAlignment="1">
      <alignment horizontal="left" indent="1"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104"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5</xdr:col>
      <xdr:colOff>514350</xdr:colOff>
      <xdr:row>27</xdr:row>
      <xdr:rowOff>85725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571750"/>
          <a:ext cx="521970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5</xdr:col>
      <xdr:colOff>514350</xdr:colOff>
      <xdr:row>47</xdr:row>
      <xdr:rowOff>9525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000750"/>
          <a:ext cx="521970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5</xdr:col>
      <xdr:colOff>457200</xdr:colOff>
      <xdr:row>67</xdr:row>
      <xdr:rowOff>47625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810750"/>
          <a:ext cx="516255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azyna%20Kopczynska\Desktop\PZPM_CEP_RAPORT_WSZYSTKIE_POJAZDY_NOWE_GRUDZIEN_201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O%20i%20SD%20-%20tabele%20i%20wykres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POJAZDY - tabele i wykresy (2)"/>
      <sheetName val="POJAZDY - tabele i wykresy (3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tabela (2)"/>
      <sheetName val="SO# - tabela (1)"/>
      <sheetName val="SO# - tabela (2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PN&gt;3.5T - tabela (1)"/>
      <sheetName val="PN&gt;3.5T - tabela (2)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  <sheetName val="Microcar - tabela (1)"/>
      <sheetName val="Microcar - tabela (2)"/>
    </sheetNames>
    <sheetDataSet>
      <sheetData sheetId="6">
        <row r="7">
          <cell r="D7">
            <v>52499</v>
          </cell>
          <cell r="E7">
            <v>45390</v>
          </cell>
        </row>
        <row r="10">
          <cell r="D10">
            <v>7577</v>
          </cell>
          <cell r="E10">
            <v>7007</v>
          </cell>
        </row>
        <row r="11">
          <cell r="D11">
            <v>7209</v>
          </cell>
          <cell r="E11">
            <v>6616</v>
          </cell>
        </row>
        <row r="12">
          <cell r="D12">
            <v>171</v>
          </cell>
          <cell r="E12">
            <v>233</v>
          </cell>
        </row>
        <row r="13">
          <cell r="D13">
            <v>197</v>
          </cell>
          <cell r="E13">
            <v>158</v>
          </cell>
        </row>
        <row r="42">
          <cell r="D42" t="str">
            <v>2019
Dec</v>
          </cell>
          <cell r="E42" t="str">
            <v>2018
Dec</v>
          </cell>
        </row>
        <row r="43">
          <cell r="C43" t="str">
            <v>PC</v>
          </cell>
        </row>
        <row r="47">
          <cell r="C47" t="str">
            <v>LCV up to 3.5T (without SO#) </v>
          </cell>
        </row>
        <row r="48">
          <cell r="C48" t="str">
            <v>LCV - SO#**</v>
          </cell>
        </row>
        <row r="49">
          <cell r="C49" t="str">
            <v>SPECIAL VEHICLES up to 3.5t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 i SD - tabele i wykres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B3" sqref="B3:H3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4.25">
      <c r="A1" s="45"/>
      <c r="B1" t="s">
        <v>118</v>
      </c>
      <c r="C1" s="46"/>
      <c r="E1" s="45"/>
      <c r="F1" s="45"/>
      <c r="G1" s="45"/>
      <c r="H1" s="47">
        <v>43866</v>
      </c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</row>
    <row r="2" ht="11.25" customHeight="1"/>
    <row r="3" spans="2:8" ht="24.75" customHeight="1">
      <c r="B3" s="109" t="s">
        <v>119</v>
      </c>
      <c r="C3" s="110"/>
      <c r="D3" s="110"/>
      <c r="E3" s="110"/>
      <c r="F3" s="110"/>
      <c r="G3" s="110"/>
      <c r="H3" s="111"/>
    </row>
    <row r="4" spans="2:8" ht="24.75" customHeight="1">
      <c r="B4" s="28"/>
      <c r="C4" s="101" t="s">
        <v>126</v>
      </c>
      <c r="D4" s="101" t="s">
        <v>127</v>
      </c>
      <c r="E4" s="29" t="s">
        <v>128</v>
      </c>
      <c r="F4" s="101" t="s">
        <v>129</v>
      </c>
      <c r="G4" s="101" t="s">
        <v>130</v>
      </c>
      <c r="H4" s="29" t="s">
        <v>128</v>
      </c>
    </row>
    <row r="5" spans="2:8" ht="24.75" customHeight="1">
      <c r="B5" s="159" t="s">
        <v>120</v>
      </c>
      <c r="C5" s="102">
        <v>39471</v>
      </c>
      <c r="D5" s="102">
        <v>45927</v>
      </c>
      <c r="E5" s="30">
        <v>-0.14057090600300481</v>
      </c>
      <c r="F5" s="102">
        <v>39471</v>
      </c>
      <c r="G5" s="102">
        <v>45927</v>
      </c>
      <c r="H5" s="30">
        <v>-0.14057090600300481</v>
      </c>
    </row>
    <row r="6" spans="2:8" ht="24.75" customHeight="1">
      <c r="B6" s="159" t="s">
        <v>121</v>
      </c>
      <c r="C6" s="102">
        <v>4417</v>
      </c>
      <c r="D6" s="102">
        <v>5407</v>
      </c>
      <c r="E6" s="30">
        <v>-0.18309598668392824</v>
      </c>
      <c r="F6" s="102">
        <v>4417</v>
      </c>
      <c r="G6" s="102">
        <v>5407</v>
      </c>
      <c r="H6" s="30">
        <v>-0.18309598668392824</v>
      </c>
    </row>
    <row r="7" spans="2:8" ht="24.75" customHeight="1">
      <c r="B7" s="160" t="s">
        <v>122</v>
      </c>
      <c r="C7" s="11">
        <f>C6-C8</f>
        <v>4316</v>
      </c>
      <c r="D7" s="11">
        <f>D6-D8</f>
        <v>5305</v>
      </c>
      <c r="E7" s="12">
        <f>C7/D7-1</f>
        <v>-0.18642789820923655</v>
      </c>
      <c r="F7" s="11">
        <f>F6-F8</f>
        <v>4316</v>
      </c>
      <c r="G7" s="11">
        <f>G6-G8</f>
        <v>5305</v>
      </c>
      <c r="H7" s="12">
        <f>F7/G7-1</f>
        <v>-0.18642789820923655</v>
      </c>
    </row>
    <row r="8" spans="2:8" ht="24.75" customHeight="1">
      <c r="B8" s="161" t="s">
        <v>123</v>
      </c>
      <c r="C8" s="11">
        <v>101</v>
      </c>
      <c r="D8" s="11">
        <v>102</v>
      </c>
      <c r="E8" s="31">
        <v>-0.009803921568627416</v>
      </c>
      <c r="F8" s="11">
        <v>101</v>
      </c>
      <c r="G8" s="11">
        <v>102</v>
      </c>
      <c r="H8" s="31">
        <v>-0.009803921568627416</v>
      </c>
    </row>
    <row r="9" spans="2:8" ht="14.25">
      <c r="B9" s="32" t="s">
        <v>124</v>
      </c>
      <c r="C9" s="103">
        <v>43888</v>
      </c>
      <c r="D9" s="103">
        <v>51334</v>
      </c>
      <c r="E9" s="33">
        <v>-0.14505006428487943</v>
      </c>
      <c r="F9" s="103">
        <v>43888</v>
      </c>
      <c r="G9" s="103">
        <v>51334</v>
      </c>
      <c r="H9" s="33">
        <v>-0.14505006428487943</v>
      </c>
    </row>
    <row r="10" spans="2:8" ht="14.25">
      <c r="B10" s="162" t="s">
        <v>125</v>
      </c>
      <c r="C10" s="22"/>
      <c r="D10" s="22"/>
      <c r="E10" s="22"/>
      <c r="F10" s="22"/>
      <c r="G10" s="22"/>
      <c r="H10" s="22"/>
    </row>
    <row r="11" spans="2:8" ht="15">
      <c r="B11" s="27"/>
      <c r="C11" s="26"/>
      <c r="D11" s="26"/>
      <c r="E11" s="26"/>
      <c r="F11" s="26"/>
      <c r="G11" s="26"/>
      <c r="H11" s="26"/>
    </row>
    <row r="12" spans="2:8" ht="15">
      <c r="B12" s="26"/>
      <c r="C12" s="26"/>
      <c r="D12" s="26"/>
      <c r="E12" s="26"/>
      <c r="F12" s="26"/>
      <c r="G12" s="26"/>
      <c r="H12" s="26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61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</sheetData>
  <sheetProtection/>
  <mergeCells count="1">
    <mergeCell ref="B3:H3"/>
  </mergeCells>
  <conditionalFormatting sqref="E7 H7">
    <cfRule type="cellIs" priority="4" dxfId="99" operator="lessThan">
      <formula>0</formula>
    </cfRule>
  </conditionalFormatting>
  <conditionalFormatting sqref="E5 H5">
    <cfRule type="cellIs" priority="3" dxfId="99" operator="lessThan">
      <formula>0</formula>
    </cfRule>
  </conditionalFormatting>
  <conditionalFormatting sqref="H6 E6">
    <cfRule type="cellIs" priority="2" dxfId="99" operator="lessThan">
      <formula>0</formula>
    </cfRule>
  </conditionalFormatting>
  <conditionalFormatting sqref="H8:H9 E8:E9">
    <cfRule type="cellIs" priority="1" dxfId="99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7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4.25">
      <c r="B1" t="s">
        <v>3</v>
      </c>
      <c r="D1" s="46"/>
      <c r="O1" s="47">
        <v>43866</v>
      </c>
    </row>
    <row r="2" spans="2:15" ht="14.25" customHeight="1">
      <c r="B2" s="112" t="s">
        <v>54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2:15" ht="14.25" customHeight="1">
      <c r="B3" s="113" t="s">
        <v>55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36" t="s">
        <v>0</v>
      </c>
      <c r="C5" s="149" t="s">
        <v>1</v>
      </c>
      <c r="D5" s="133" t="s">
        <v>96</v>
      </c>
      <c r="E5" s="134"/>
      <c r="F5" s="134"/>
      <c r="G5" s="134"/>
      <c r="H5" s="135"/>
      <c r="I5" s="134" t="s">
        <v>86</v>
      </c>
      <c r="J5" s="134"/>
      <c r="K5" s="133" t="s">
        <v>97</v>
      </c>
      <c r="L5" s="134"/>
      <c r="M5" s="134"/>
      <c r="N5" s="134"/>
      <c r="O5" s="135"/>
    </row>
    <row r="6" spans="2:15" ht="14.25" customHeight="1">
      <c r="B6" s="137"/>
      <c r="C6" s="150"/>
      <c r="D6" s="114" t="s">
        <v>98</v>
      </c>
      <c r="E6" s="115"/>
      <c r="F6" s="115"/>
      <c r="G6" s="115"/>
      <c r="H6" s="116"/>
      <c r="I6" s="115" t="s">
        <v>87</v>
      </c>
      <c r="J6" s="115"/>
      <c r="K6" s="114" t="s">
        <v>99</v>
      </c>
      <c r="L6" s="115"/>
      <c r="M6" s="115"/>
      <c r="N6" s="115"/>
      <c r="O6" s="116"/>
    </row>
    <row r="7" spans="2:15" ht="14.25" customHeight="1">
      <c r="B7" s="137"/>
      <c r="C7" s="137"/>
      <c r="D7" s="117">
        <v>2020</v>
      </c>
      <c r="E7" s="118"/>
      <c r="F7" s="121">
        <v>2019</v>
      </c>
      <c r="G7" s="121"/>
      <c r="H7" s="131" t="s">
        <v>5</v>
      </c>
      <c r="I7" s="153">
        <v>2019</v>
      </c>
      <c r="J7" s="117" t="s">
        <v>100</v>
      </c>
      <c r="K7" s="117">
        <v>2020</v>
      </c>
      <c r="L7" s="118"/>
      <c r="M7" s="121">
        <v>2019</v>
      </c>
      <c r="N7" s="118"/>
      <c r="O7" s="148" t="s">
        <v>5</v>
      </c>
    </row>
    <row r="8" spans="2:15" ht="14.25" customHeight="1">
      <c r="B8" s="123" t="s">
        <v>6</v>
      </c>
      <c r="C8" s="123" t="s">
        <v>7</v>
      </c>
      <c r="D8" s="119"/>
      <c r="E8" s="120"/>
      <c r="F8" s="122"/>
      <c r="G8" s="122"/>
      <c r="H8" s="132"/>
      <c r="I8" s="154"/>
      <c r="J8" s="155"/>
      <c r="K8" s="119"/>
      <c r="L8" s="120"/>
      <c r="M8" s="122"/>
      <c r="N8" s="120"/>
      <c r="O8" s="148"/>
    </row>
    <row r="9" spans="2:15" ht="14.25" customHeight="1">
      <c r="B9" s="123"/>
      <c r="C9" s="123"/>
      <c r="D9" s="108" t="s">
        <v>8</v>
      </c>
      <c r="E9" s="107" t="s">
        <v>2</v>
      </c>
      <c r="F9" s="104" t="s">
        <v>8</v>
      </c>
      <c r="G9" s="36" t="s">
        <v>2</v>
      </c>
      <c r="H9" s="125" t="s">
        <v>9</v>
      </c>
      <c r="I9" s="37" t="s">
        <v>8</v>
      </c>
      <c r="J9" s="129" t="s">
        <v>101</v>
      </c>
      <c r="K9" s="108" t="s">
        <v>8</v>
      </c>
      <c r="L9" s="35" t="s">
        <v>2</v>
      </c>
      <c r="M9" s="104" t="s">
        <v>8</v>
      </c>
      <c r="N9" s="35" t="s">
        <v>2</v>
      </c>
      <c r="O9" s="127" t="s">
        <v>9</v>
      </c>
    </row>
    <row r="10" spans="2:15" ht="14.25" customHeight="1">
      <c r="B10" s="124"/>
      <c r="C10" s="124"/>
      <c r="D10" s="106" t="s">
        <v>10</v>
      </c>
      <c r="E10" s="105" t="s">
        <v>11</v>
      </c>
      <c r="F10" s="34" t="s">
        <v>10</v>
      </c>
      <c r="G10" s="39" t="s">
        <v>11</v>
      </c>
      <c r="H10" s="126"/>
      <c r="I10" s="38" t="s">
        <v>10</v>
      </c>
      <c r="J10" s="130"/>
      <c r="K10" s="106" t="s">
        <v>10</v>
      </c>
      <c r="L10" s="105" t="s">
        <v>11</v>
      </c>
      <c r="M10" s="34" t="s">
        <v>10</v>
      </c>
      <c r="N10" s="105" t="s">
        <v>11</v>
      </c>
      <c r="O10" s="128"/>
    </row>
    <row r="11" spans="2:15" ht="14.25" customHeight="1">
      <c r="B11" s="48">
        <v>1</v>
      </c>
      <c r="C11" s="49" t="s">
        <v>21</v>
      </c>
      <c r="D11" s="50">
        <v>6700</v>
      </c>
      <c r="E11" s="51">
        <v>0.16974487598490032</v>
      </c>
      <c r="F11" s="50">
        <v>4946</v>
      </c>
      <c r="G11" s="52">
        <v>0.10769264267206655</v>
      </c>
      <c r="H11" s="53">
        <v>0.3546300040436716</v>
      </c>
      <c r="I11" s="54">
        <v>6324</v>
      </c>
      <c r="J11" s="55">
        <v>0.059456040480708516</v>
      </c>
      <c r="K11" s="50">
        <v>6700</v>
      </c>
      <c r="L11" s="51">
        <v>0.16974487598490032</v>
      </c>
      <c r="M11" s="50">
        <v>4946</v>
      </c>
      <c r="N11" s="52">
        <v>0.10769264267206655</v>
      </c>
      <c r="O11" s="53">
        <v>0.3546300040436716</v>
      </c>
    </row>
    <row r="12" spans="2:15" ht="14.25" customHeight="1">
      <c r="B12" s="56">
        <v>2</v>
      </c>
      <c r="C12" s="57" t="s">
        <v>19</v>
      </c>
      <c r="D12" s="58">
        <v>5631</v>
      </c>
      <c r="E12" s="59">
        <v>0.14266170099566772</v>
      </c>
      <c r="F12" s="58">
        <v>6325</v>
      </c>
      <c r="G12" s="60">
        <v>0.13771855335641345</v>
      </c>
      <c r="H12" s="61">
        <v>-0.10972332015810282</v>
      </c>
      <c r="I12" s="62">
        <v>6335</v>
      </c>
      <c r="J12" s="63">
        <v>-0.11112865035516972</v>
      </c>
      <c r="K12" s="58">
        <v>5631</v>
      </c>
      <c r="L12" s="59">
        <v>0.14266170099566772</v>
      </c>
      <c r="M12" s="58">
        <v>6325</v>
      </c>
      <c r="N12" s="60">
        <v>0.13771855335641345</v>
      </c>
      <c r="O12" s="61">
        <v>-0.10972332015810282</v>
      </c>
    </row>
    <row r="13" spans="2:15" ht="14.25" customHeight="1">
      <c r="B13" s="56">
        <v>3</v>
      </c>
      <c r="C13" s="57" t="s">
        <v>20</v>
      </c>
      <c r="D13" s="58">
        <v>3955</v>
      </c>
      <c r="E13" s="59">
        <v>0.10020014694332548</v>
      </c>
      <c r="F13" s="58">
        <v>5326</v>
      </c>
      <c r="G13" s="60">
        <v>0.11596664271561391</v>
      </c>
      <c r="H13" s="61">
        <v>-0.2574164476154712</v>
      </c>
      <c r="I13" s="62">
        <v>4482</v>
      </c>
      <c r="J13" s="63">
        <v>-0.11758143685854527</v>
      </c>
      <c r="K13" s="58">
        <v>3955</v>
      </c>
      <c r="L13" s="59">
        <v>0.10020014694332548</v>
      </c>
      <c r="M13" s="58">
        <v>5326</v>
      </c>
      <c r="N13" s="60">
        <v>0.11596664271561391</v>
      </c>
      <c r="O13" s="61">
        <v>-0.2574164476154712</v>
      </c>
    </row>
    <row r="14" spans="2:15" ht="14.25" customHeight="1">
      <c r="B14" s="56">
        <v>4</v>
      </c>
      <c r="C14" s="57" t="s">
        <v>24</v>
      </c>
      <c r="D14" s="58">
        <v>2202</v>
      </c>
      <c r="E14" s="59">
        <v>0.05578779356996276</v>
      </c>
      <c r="F14" s="58">
        <v>2713</v>
      </c>
      <c r="G14" s="60">
        <v>0.05907200557406319</v>
      </c>
      <c r="H14" s="61">
        <v>-0.18835237744194622</v>
      </c>
      <c r="I14" s="62">
        <v>2685</v>
      </c>
      <c r="J14" s="63">
        <v>-0.17988826815642456</v>
      </c>
      <c r="K14" s="58">
        <v>2202</v>
      </c>
      <c r="L14" s="59">
        <v>0.05578779356996276</v>
      </c>
      <c r="M14" s="58">
        <v>2713</v>
      </c>
      <c r="N14" s="60">
        <v>0.05907200557406319</v>
      </c>
      <c r="O14" s="61">
        <v>-0.18835237744194622</v>
      </c>
    </row>
    <row r="15" spans="2:15" ht="14.25" customHeight="1">
      <c r="B15" s="64">
        <v>5</v>
      </c>
      <c r="C15" s="65" t="s">
        <v>25</v>
      </c>
      <c r="D15" s="66">
        <v>2033</v>
      </c>
      <c r="E15" s="67">
        <v>0.051506169086164524</v>
      </c>
      <c r="F15" s="66">
        <v>2284</v>
      </c>
      <c r="G15" s="68">
        <v>0.04973109499858471</v>
      </c>
      <c r="H15" s="69">
        <v>-0.10989492119089317</v>
      </c>
      <c r="I15" s="70">
        <v>2295</v>
      </c>
      <c r="J15" s="71">
        <v>-0.11416122004357299</v>
      </c>
      <c r="K15" s="66">
        <v>2033</v>
      </c>
      <c r="L15" s="67">
        <v>0.051506169086164524</v>
      </c>
      <c r="M15" s="66">
        <v>2284</v>
      </c>
      <c r="N15" s="68">
        <v>0.04973109499858471</v>
      </c>
      <c r="O15" s="69">
        <v>-0.10989492119089317</v>
      </c>
    </row>
    <row r="16" spans="2:15" ht="14.25" customHeight="1">
      <c r="B16" s="48">
        <v>6</v>
      </c>
      <c r="C16" s="49" t="s">
        <v>34</v>
      </c>
      <c r="D16" s="50">
        <v>1650</v>
      </c>
      <c r="E16" s="51">
        <v>0.04180284259329634</v>
      </c>
      <c r="F16" s="50">
        <v>1571</v>
      </c>
      <c r="G16" s="52">
        <v>0.03420645807477083</v>
      </c>
      <c r="H16" s="53">
        <v>0.050286441756842715</v>
      </c>
      <c r="I16" s="54">
        <v>3120</v>
      </c>
      <c r="J16" s="55">
        <v>-0.47115384615384615</v>
      </c>
      <c r="K16" s="50">
        <v>1650</v>
      </c>
      <c r="L16" s="51">
        <v>0.04180284259329634</v>
      </c>
      <c r="M16" s="50">
        <v>1571</v>
      </c>
      <c r="N16" s="52">
        <v>0.03420645807477083</v>
      </c>
      <c r="O16" s="53">
        <v>0.050286441756842715</v>
      </c>
    </row>
    <row r="17" spans="2:15" ht="14.25" customHeight="1">
      <c r="B17" s="56">
        <v>7</v>
      </c>
      <c r="C17" s="57" t="s">
        <v>26</v>
      </c>
      <c r="D17" s="58">
        <v>1530</v>
      </c>
      <c r="E17" s="59">
        <v>0.03876263585923843</v>
      </c>
      <c r="F17" s="58">
        <v>1896</v>
      </c>
      <c r="G17" s="60">
        <v>0.041282905480436345</v>
      </c>
      <c r="H17" s="61">
        <v>-0.19303797468354433</v>
      </c>
      <c r="I17" s="62">
        <v>2631</v>
      </c>
      <c r="J17" s="63">
        <v>-0.4184720638540479</v>
      </c>
      <c r="K17" s="58">
        <v>1530</v>
      </c>
      <c r="L17" s="59">
        <v>0.03876263585923843</v>
      </c>
      <c r="M17" s="58">
        <v>1896</v>
      </c>
      <c r="N17" s="60">
        <v>0.041282905480436345</v>
      </c>
      <c r="O17" s="61">
        <v>-0.19303797468354433</v>
      </c>
    </row>
    <row r="18" spans="2:15" ht="14.25" customHeight="1">
      <c r="B18" s="56">
        <v>8</v>
      </c>
      <c r="C18" s="57" t="s">
        <v>23</v>
      </c>
      <c r="D18" s="58">
        <v>1491</v>
      </c>
      <c r="E18" s="59">
        <v>0.037774568670669605</v>
      </c>
      <c r="F18" s="58">
        <v>2414</v>
      </c>
      <c r="G18" s="60">
        <v>0.052561673960850916</v>
      </c>
      <c r="H18" s="61">
        <v>-0.38235294117647056</v>
      </c>
      <c r="I18" s="62">
        <v>2922</v>
      </c>
      <c r="J18" s="63">
        <v>-0.48973305954825463</v>
      </c>
      <c r="K18" s="58">
        <v>1491</v>
      </c>
      <c r="L18" s="59">
        <v>0.037774568670669605</v>
      </c>
      <c r="M18" s="58">
        <v>2414</v>
      </c>
      <c r="N18" s="60">
        <v>0.052561673960850916</v>
      </c>
      <c r="O18" s="61">
        <v>-0.38235294117647056</v>
      </c>
    </row>
    <row r="19" spans="2:15" ht="14.25" customHeight="1">
      <c r="B19" s="56">
        <v>9</v>
      </c>
      <c r="C19" s="57" t="s">
        <v>31</v>
      </c>
      <c r="D19" s="58">
        <v>1466</v>
      </c>
      <c r="E19" s="59">
        <v>0.037141192267740875</v>
      </c>
      <c r="F19" s="58">
        <v>2581</v>
      </c>
      <c r="G19" s="60">
        <v>0.05619787924314673</v>
      </c>
      <c r="H19" s="61">
        <v>-0.43200309957380856</v>
      </c>
      <c r="I19" s="62">
        <v>1946</v>
      </c>
      <c r="J19" s="63">
        <v>-0.24665981500513878</v>
      </c>
      <c r="K19" s="58">
        <v>1466</v>
      </c>
      <c r="L19" s="59">
        <v>0.037141192267740875</v>
      </c>
      <c r="M19" s="58">
        <v>2581</v>
      </c>
      <c r="N19" s="60">
        <v>0.05619787924314673</v>
      </c>
      <c r="O19" s="61">
        <v>-0.43200309957380856</v>
      </c>
    </row>
    <row r="20" spans="2:15" ht="14.25" customHeight="1">
      <c r="B20" s="64">
        <v>10</v>
      </c>
      <c r="C20" s="65" t="s">
        <v>18</v>
      </c>
      <c r="D20" s="66">
        <v>1385</v>
      </c>
      <c r="E20" s="67">
        <v>0.03508905272225178</v>
      </c>
      <c r="F20" s="66">
        <v>1170</v>
      </c>
      <c r="G20" s="68">
        <v>0.025475210660395847</v>
      </c>
      <c r="H20" s="69">
        <v>0.18376068376068377</v>
      </c>
      <c r="I20" s="70">
        <v>2580</v>
      </c>
      <c r="J20" s="71">
        <v>-0.46317829457364346</v>
      </c>
      <c r="K20" s="66">
        <v>1385</v>
      </c>
      <c r="L20" s="67">
        <v>0.03508905272225178</v>
      </c>
      <c r="M20" s="66">
        <v>1170</v>
      </c>
      <c r="N20" s="68">
        <v>0.025475210660395847</v>
      </c>
      <c r="O20" s="69">
        <v>0.18376068376068377</v>
      </c>
    </row>
    <row r="21" spans="2:15" ht="14.25" customHeight="1">
      <c r="B21" s="48">
        <v>11</v>
      </c>
      <c r="C21" s="49" t="s">
        <v>35</v>
      </c>
      <c r="D21" s="50">
        <v>1353</v>
      </c>
      <c r="E21" s="51">
        <v>0.034278330926503</v>
      </c>
      <c r="F21" s="50">
        <v>797</v>
      </c>
      <c r="G21" s="52">
        <v>0.01735362640712435</v>
      </c>
      <c r="H21" s="53">
        <v>0.697616060225847</v>
      </c>
      <c r="I21" s="54">
        <v>1615</v>
      </c>
      <c r="J21" s="55">
        <v>-0.16222910216718267</v>
      </c>
      <c r="K21" s="50">
        <v>1353</v>
      </c>
      <c r="L21" s="51">
        <v>0.034278330926503</v>
      </c>
      <c r="M21" s="50">
        <v>797</v>
      </c>
      <c r="N21" s="52">
        <v>0.01735362640712435</v>
      </c>
      <c r="O21" s="53">
        <v>0.697616060225847</v>
      </c>
    </row>
    <row r="22" spans="2:15" ht="14.25" customHeight="1">
      <c r="B22" s="56">
        <v>12</v>
      </c>
      <c r="C22" s="57" t="s">
        <v>28</v>
      </c>
      <c r="D22" s="58">
        <v>1161</v>
      </c>
      <c r="E22" s="59">
        <v>0.029414000152010338</v>
      </c>
      <c r="F22" s="58">
        <v>1424</v>
      </c>
      <c r="G22" s="60">
        <v>0.031005726478977508</v>
      </c>
      <c r="H22" s="61">
        <v>-0.1846910112359551</v>
      </c>
      <c r="I22" s="62">
        <v>1871</v>
      </c>
      <c r="J22" s="63">
        <v>-0.3794762159273116</v>
      </c>
      <c r="K22" s="58">
        <v>1161</v>
      </c>
      <c r="L22" s="59">
        <v>0.029414000152010338</v>
      </c>
      <c r="M22" s="58">
        <v>1424</v>
      </c>
      <c r="N22" s="60">
        <v>0.031005726478977508</v>
      </c>
      <c r="O22" s="61">
        <v>-0.1846910112359551</v>
      </c>
    </row>
    <row r="23" spans="2:15" ht="14.25" customHeight="1">
      <c r="B23" s="56">
        <v>13</v>
      </c>
      <c r="C23" s="57" t="s">
        <v>22</v>
      </c>
      <c r="D23" s="58">
        <v>1100</v>
      </c>
      <c r="E23" s="59">
        <v>0.02786856172886423</v>
      </c>
      <c r="F23" s="58">
        <v>3303</v>
      </c>
      <c r="G23" s="60">
        <v>0.07191847932588673</v>
      </c>
      <c r="H23" s="61">
        <v>-0.6669694217378141</v>
      </c>
      <c r="I23" s="62">
        <v>1869</v>
      </c>
      <c r="J23" s="63">
        <v>-0.41144997324772603</v>
      </c>
      <c r="K23" s="58">
        <v>1100</v>
      </c>
      <c r="L23" s="59">
        <v>0.02786856172886423</v>
      </c>
      <c r="M23" s="58">
        <v>3303</v>
      </c>
      <c r="N23" s="60">
        <v>0.07191847932588673</v>
      </c>
      <c r="O23" s="61">
        <v>-0.6669694217378141</v>
      </c>
    </row>
    <row r="24" spans="2:15" ht="14.25" customHeight="1">
      <c r="B24" s="56">
        <v>14</v>
      </c>
      <c r="C24" s="57" t="s">
        <v>29</v>
      </c>
      <c r="D24" s="58">
        <v>962</v>
      </c>
      <c r="E24" s="59">
        <v>0.024372323984697627</v>
      </c>
      <c r="F24" s="58">
        <v>1301</v>
      </c>
      <c r="G24" s="60">
        <v>0.028327563306987175</v>
      </c>
      <c r="H24" s="61">
        <v>-0.2605687932359724</v>
      </c>
      <c r="I24" s="62">
        <v>1297</v>
      </c>
      <c r="J24" s="63">
        <v>-0.2582883577486508</v>
      </c>
      <c r="K24" s="58">
        <v>962</v>
      </c>
      <c r="L24" s="59">
        <v>0.024372323984697627</v>
      </c>
      <c r="M24" s="58">
        <v>1301</v>
      </c>
      <c r="N24" s="60">
        <v>0.028327563306987175</v>
      </c>
      <c r="O24" s="61">
        <v>-0.2605687932359724</v>
      </c>
    </row>
    <row r="25" spans="2:15" ht="14.25" customHeight="1">
      <c r="B25" s="64">
        <v>15</v>
      </c>
      <c r="C25" s="65" t="s">
        <v>27</v>
      </c>
      <c r="D25" s="66">
        <v>938</v>
      </c>
      <c r="E25" s="67">
        <v>0.023764282637886044</v>
      </c>
      <c r="F25" s="66">
        <v>884</v>
      </c>
      <c r="G25" s="68">
        <v>0.019247936943410194</v>
      </c>
      <c r="H25" s="69">
        <v>0.06108597285067874</v>
      </c>
      <c r="I25" s="70">
        <v>1079</v>
      </c>
      <c r="J25" s="71">
        <v>-0.13067655236329934</v>
      </c>
      <c r="K25" s="66">
        <v>938</v>
      </c>
      <c r="L25" s="67">
        <v>0.023764282637886044</v>
      </c>
      <c r="M25" s="66">
        <v>884</v>
      </c>
      <c r="N25" s="68">
        <v>0.019247936943410194</v>
      </c>
      <c r="O25" s="69">
        <v>0.06108597285067874</v>
      </c>
    </row>
    <row r="26" spans="2:15" ht="14.25" customHeight="1">
      <c r="B26" s="48">
        <v>16</v>
      </c>
      <c r="C26" s="49" t="s">
        <v>52</v>
      </c>
      <c r="D26" s="50">
        <v>906</v>
      </c>
      <c r="E26" s="51">
        <v>0.022953560842137264</v>
      </c>
      <c r="F26" s="50">
        <v>747</v>
      </c>
      <c r="G26" s="52">
        <v>0.016264942190868117</v>
      </c>
      <c r="H26" s="53">
        <v>0.21285140562248994</v>
      </c>
      <c r="I26" s="54">
        <v>1327</v>
      </c>
      <c r="J26" s="55">
        <v>-0.31725697061039937</v>
      </c>
      <c r="K26" s="50">
        <v>906</v>
      </c>
      <c r="L26" s="51">
        <v>0.022953560842137264</v>
      </c>
      <c r="M26" s="50">
        <v>747</v>
      </c>
      <c r="N26" s="52">
        <v>0.016264942190868117</v>
      </c>
      <c r="O26" s="53">
        <v>0.21285140562248994</v>
      </c>
    </row>
    <row r="27" spans="2:15" ht="14.25" customHeight="1">
      <c r="B27" s="56">
        <v>17</v>
      </c>
      <c r="C27" s="57" t="s">
        <v>30</v>
      </c>
      <c r="D27" s="58">
        <v>775</v>
      </c>
      <c r="E27" s="59">
        <v>0.019634668490790708</v>
      </c>
      <c r="F27" s="58">
        <v>927</v>
      </c>
      <c r="G27" s="60">
        <v>0.020184205369390553</v>
      </c>
      <c r="H27" s="61">
        <v>-0.16396979503775622</v>
      </c>
      <c r="I27" s="62">
        <v>1092</v>
      </c>
      <c r="J27" s="63">
        <v>-0.29029304029304026</v>
      </c>
      <c r="K27" s="58">
        <v>775</v>
      </c>
      <c r="L27" s="59">
        <v>0.019634668490790708</v>
      </c>
      <c r="M27" s="58">
        <v>927</v>
      </c>
      <c r="N27" s="60">
        <v>0.020184205369390553</v>
      </c>
      <c r="O27" s="61">
        <v>-0.16396979503775622</v>
      </c>
    </row>
    <row r="28" spans="2:15" ht="14.25" customHeight="1">
      <c r="B28" s="56">
        <v>18</v>
      </c>
      <c r="C28" s="57" t="s">
        <v>36</v>
      </c>
      <c r="D28" s="58">
        <v>701</v>
      </c>
      <c r="E28" s="59">
        <v>0.017759874338121658</v>
      </c>
      <c r="F28" s="58">
        <v>699</v>
      </c>
      <c r="G28" s="60">
        <v>0.015219805343262133</v>
      </c>
      <c r="H28" s="61">
        <v>0.0028612303290413976</v>
      </c>
      <c r="I28" s="62">
        <v>761</v>
      </c>
      <c r="J28" s="63">
        <v>-0.0788436268068331</v>
      </c>
      <c r="K28" s="58">
        <v>701</v>
      </c>
      <c r="L28" s="59">
        <v>0.017759874338121658</v>
      </c>
      <c r="M28" s="58">
        <v>699</v>
      </c>
      <c r="N28" s="60">
        <v>0.015219805343262133</v>
      </c>
      <c r="O28" s="61">
        <v>0.0028612303290413976</v>
      </c>
    </row>
    <row r="29" spans="2:16" ht="14.25" customHeight="1">
      <c r="B29" s="56">
        <v>19</v>
      </c>
      <c r="C29" s="57" t="s">
        <v>32</v>
      </c>
      <c r="D29" s="58">
        <v>641</v>
      </c>
      <c r="E29" s="59">
        <v>0.0162397709710927</v>
      </c>
      <c r="F29" s="58">
        <v>821</v>
      </c>
      <c r="G29" s="60">
        <v>0.017876194830927342</v>
      </c>
      <c r="H29" s="61">
        <v>-0.2192448233861145</v>
      </c>
      <c r="I29" s="62">
        <v>953</v>
      </c>
      <c r="J29" s="63">
        <v>-0.3273871983210913</v>
      </c>
      <c r="K29" s="58">
        <v>641</v>
      </c>
      <c r="L29" s="59">
        <v>0.0162397709710927</v>
      </c>
      <c r="M29" s="58">
        <v>821</v>
      </c>
      <c r="N29" s="60">
        <v>0.017876194830927342</v>
      </c>
      <c r="O29" s="61">
        <v>-0.2192448233861145</v>
      </c>
      <c r="P29" s="47"/>
    </row>
    <row r="30" spans="2:16" ht="14.25" customHeight="1">
      <c r="B30" s="64">
        <v>20</v>
      </c>
      <c r="C30" s="65" t="s">
        <v>37</v>
      </c>
      <c r="D30" s="66">
        <v>555</v>
      </c>
      <c r="E30" s="67">
        <v>0.014060956145017862</v>
      </c>
      <c r="F30" s="66">
        <v>590</v>
      </c>
      <c r="G30" s="68">
        <v>0.012846473751823547</v>
      </c>
      <c r="H30" s="69">
        <v>-0.05932203389830504</v>
      </c>
      <c r="I30" s="70">
        <v>574</v>
      </c>
      <c r="J30" s="71">
        <v>-0.0331010452961672</v>
      </c>
      <c r="K30" s="66">
        <v>555</v>
      </c>
      <c r="L30" s="67">
        <v>0.014060956145017862</v>
      </c>
      <c r="M30" s="66">
        <v>590</v>
      </c>
      <c r="N30" s="68">
        <v>0.012846473751823547</v>
      </c>
      <c r="O30" s="69">
        <v>-0.05932203389830504</v>
      </c>
      <c r="P30" s="47"/>
    </row>
    <row r="31" spans="2:15" ht="14.25" customHeight="1">
      <c r="B31" s="151" t="s">
        <v>50</v>
      </c>
      <c r="C31" s="152"/>
      <c r="D31" s="25">
        <f>SUM(D11:D30)</f>
        <v>37135</v>
      </c>
      <c r="E31" s="4">
        <f>D31/D33</f>
        <v>0.9408173089103392</v>
      </c>
      <c r="F31" s="25">
        <f>SUM(F11:F30)</f>
        <v>42719</v>
      </c>
      <c r="G31" s="4">
        <f>F31/F33</f>
        <v>0.9301500206850001</v>
      </c>
      <c r="H31" s="7">
        <f>D31/F31-1</f>
        <v>-0.13071467028722583</v>
      </c>
      <c r="I31" s="25">
        <f>SUM(I11:I30)</f>
        <v>47758</v>
      </c>
      <c r="J31" s="4">
        <f>D31/I31-1</f>
        <v>-0.2224339377695883</v>
      </c>
      <c r="K31" s="25">
        <f>SUM(K11:K30)</f>
        <v>37135</v>
      </c>
      <c r="L31" s="4">
        <f>K31/K33</f>
        <v>0.9408173089103392</v>
      </c>
      <c r="M31" s="25">
        <f>SUM(M11:M30)</f>
        <v>42719</v>
      </c>
      <c r="N31" s="4">
        <f>M31/M33</f>
        <v>0.9301500206850001</v>
      </c>
      <c r="O31" s="7">
        <f>K31/M31-1</f>
        <v>-0.13071467028722583</v>
      </c>
    </row>
    <row r="32" spans="2:15" ht="14.25" customHeight="1">
      <c r="B32" s="151" t="s">
        <v>12</v>
      </c>
      <c r="C32" s="152"/>
      <c r="D32" s="3">
        <f>D33-SUM(D11:D30)</f>
        <v>2336</v>
      </c>
      <c r="E32" s="4">
        <f>D32/D33</f>
        <v>0.05918269108966076</v>
      </c>
      <c r="F32" s="5">
        <f>F33-SUM(F11:F30)</f>
        <v>3208</v>
      </c>
      <c r="G32" s="6">
        <f>F32/F33</f>
        <v>0.0698499793149999</v>
      </c>
      <c r="H32" s="7">
        <f>D32/F32-1</f>
        <v>-0.27182044887780543</v>
      </c>
      <c r="I32" s="5">
        <f>I33-SUM(I11:I30)</f>
        <v>4741</v>
      </c>
      <c r="J32" s="8">
        <f>D32/I32-1</f>
        <v>-0.507276945792027</v>
      </c>
      <c r="K32" s="3">
        <f>K33-SUM(K11:K30)</f>
        <v>2336</v>
      </c>
      <c r="L32" s="4">
        <f>K32/K33</f>
        <v>0.05918269108966076</v>
      </c>
      <c r="M32" s="3">
        <f>M33-SUM(M11:M30)</f>
        <v>3208</v>
      </c>
      <c r="N32" s="4">
        <f>M32/M33</f>
        <v>0.0698499793149999</v>
      </c>
      <c r="O32" s="7">
        <f>K32/M32-1</f>
        <v>-0.27182044887780543</v>
      </c>
    </row>
    <row r="33" spans="2:17" ht="14.25" customHeight="1">
      <c r="B33" s="143" t="s">
        <v>13</v>
      </c>
      <c r="C33" s="144"/>
      <c r="D33" s="43">
        <v>39471</v>
      </c>
      <c r="E33" s="72">
        <v>1</v>
      </c>
      <c r="F33" s="43">
        <v>45927</v>
      </c>
      <c r="G33" s="73">
        <v>1</v>
      </c>
      <c r="H33" s="40">
        <v>-0.14057090600300481</v>
      </c>
      <c r="I33" s="44">
        <v>52499</v>
      </c>
      <c r="J33" s="41">
        <v>-0.24815710775443345</v>
      </c>
      <c r="K33" s="43">
        <v>39471</v>
      </c>
      <c r="L33" s="72">
        <v>1</v>
      </c>
      <c r="M33" s="43">
        <v>45927</v>
      </c>
      <c r="N33" s="73">
        <v>1</v>
      </c>
      <c r="O33" s="40">
        <v>-0.14057090600300481</v>
      </c>
      <c r="P33" s="13"/>
      <c r="Q33" s="13"/>
    </row>
    <row r="34" ht="14.25" customHeight="1">
      <c r="B34" t="s">
        <v>76</v>
      </c>
    </row>
    <row r="35" ht="14.25">
      <c r="B35" s="9" t="s">
        <v>77</v>
      </c>
    </row>
    <row r="37" spans="2:12" ht="14.2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2:14" ht="14.25">
      <c r="B38" s="146" t="s">
        <v>114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20"/>
      <c r="N38" s="20"/>
    </row>
    <row r="39" spans="2:14" ht="14.25">
      <c r="B39" s="147" t="s">
        <v>88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20"/>
      <c r="N39" s="20"/>
    </row>
    <row r="40" spans="2:12" ht="15" customHeight="1">
      <c r="B40" s="14"/>
      <c r="C40" s="14"/>
      <c r="D40" s="14"/>
      <c r="E40" s="14"/>
      <c r="F40" s="14"/>
      <c r="G40" s="14"/>
      <c r="H40" s="14"/>
      <c r="I40" s="14"/>
      <c r="J40" s="14"/>
      <c r="K40" s="74"/>
      <c r="L40" s="75" t="s">
        <v>4</v>
      </c>
    </row>
    <row r="41" spans="2:12" ht="14.25">
      <c r="B41" s="136" t="s">
        <v>0</v>
      </c>
      <c r="C41" s="136" t="s">
        <v>49</v>
      </c>
      <c r="D41" s="133" t="s">
        <v>96</v>
      </c>
      <c r="E41" s="134"/>
      <c r="F41" s="134"/>
      <c r="G41" s="134"/>
      <c r="H41" s="134"/>
      <c r="I41" s="135"/>
      <c r="J41" s="133" t="s">
        <v>86</v>
      </c>
      <c r="K41" s="134"/>
      <c r="L41" s="135"/>
    </row>
    <row r="42" spans="2:12" ht="15" customHeight="1">
      <c r="B42" s="137"/>
      <c r="C42" s="137"/>
      <c r="D42" s="114" t="s">
        <v>98</v>
      </c>
      <c r="E42" s="115"/>
      <c r="F42" s="115"/>
      <c r="G42" s="115"/>
      <c r="H42" s="115"/>
      <c r="I42" s="116"/>
      <c r="J42" s="114" t="s">
        <v>87</v>
      </c>
      <c r="K42" s="115"/>
      <c r="L42" s="116"/>
    </row>
    <row r="43" spans="2:12" ht="15" customHeight="1">
      <c r="B43" s="137"/>
      <c r="C43" s="137"/>
      <c r="D43" s="117">
        <v>2020</v>
      </c>
      <c r="E43" s="118"/>
      <c r="F43" s="121">
        <v>2019</v>
      </c>
      <c r="G43" s="118"/>
      <c r="H43" s="131" t="s">
        <v>5</v>
      </c>
      <c r="I43" s="140" t="s">
        <v>57</v>
      </c>
      <c r="J43" s="145">
        <v>2019</v>
      </c>
      <c r="K43" s="139" t="s">
        <v>100</v>
      </c>
      <c r="L43" s="140" t="s">
        <v>102</v>
      </c>
    </row>
    <row r="44" spans="2:12" ht="14.25">
      <c r="B44" s="123" t="s">
        <v>6</v>
      </c>
      <c r="C44" s="123" t="s">
        <v>49</v>
      </c>
      <c r="D44" s="119"/>
      <c r="E44" s="120"/>
      <c r="F44" s="122"/>
      <c r="G44" s="120"/>
      <c r="H44" s="132"/>
      <c r="I44" s="139"/>
      <c r="J44" s="145"/>
      <c r="K44" s="139"/>
      <c r="L44" s="139"/>
    </row>
    <row r="45" spans="2:12" ht="15" customHeight="1">
      <c r="B45" s="123"/>
      <c r="C45" s="123"/>
      <c r="D45" s="108" t="s">
        <v>8</v>
      </c>
      <c r="E45" s="76" t="s">
        <v>2</v>
      </c>
      <c r="F45" s="108" t="s">
        <v>8</v>
      </c>
      <c r="G45" s="76" t="s">
        <v>2</v>
      </c>
      <c r="H45" s="125" t="s">
        <v>9</v>
      </c>
      <c r="I45" s="125" t="s">
        <v>58</v>
      </c>
      <c r="J45" s="77" t="s">
        <v>8</v>
      </c>
      <c r="K45" s="141" t="s">
        <v>101</v>
      </c>
      <c r="L45" s="141" t="s">
        <v>103</v>
      </c>
    </row>
    <row r="46" spans="2:12" ht="15" customHeight="1">
      <c r="B46" s="124"/>
      <c r="C46" s="124"/>
      <c r="D46" s="106" t="s">
        <v>10</v>
      </c>
      <c r="E46" s="39" t="s">
        <v>11</v>
      </c>
      <c r="F46" s="106" t="s">
        <v>10</v>
      </c>
      <c r="G46" s="39" t="s">
        <v>11</v>
      </c>
      <c r="H46" s="138"/>
      <c r="I46" s="138"/>
      <c r="J46" s="106" t="s">
        <v>10</v>
      </c>
      <c r="K46" s="142"/>
      <c r="L46" s="142"/>
    </row>
    <row r="47" spans="2:12" ht="14.25">
      <c r="B47" s="48">
        <v>1</v>
      </c>
      <c r="C47" s="78" t="s">
        <v>60</v>
      </c>
      <c r="D47" s="50">
        <v>2053</v>
      </c>
      <c r="E47" s="55">
        <v>0.05201287020850751</v>
      </c>
      <c r="F47" s="50">
        <v>516</v>
      </c>
      <c r="G47" s="55">
        <v>0.011235221111764322</v>
      </c>
      <c r="H47" s="79">
        <v>2.9786821705426356</v>
      </c>
      <c r="I47" s="80">
        <v>22</v>
      </c>
      <c r="J47" s="50">
        <v>2065</v>
      </c>
      <c r="K47" s="81">
        <v>-0.005811138014527817</v>
      </c>
      <c r="L47" s="82">
        <v>0</v>
      </c>
    </row>
    <row r="48" spans="2:12" ht="15" customHeight="1">
      <c r="B48" s="83">
        <v>2</v>
      </c>
      <c r="C48" s="84" t="s">
        <v>45</v>
      </c>
      <c r="D48" s="58">
        <v>2016</v>
      </c>
      <c r="E48" s="63">
        <v>0.05107547313217299</v>
      </c>
      <c r="F48" s="58">
        <v>1656</v>
      </c>
      <c r="G48" s="63">
        <v>0.03605722124240643</v>
      </c>
      <c r="H48" s="85">
        <v>0.21739130434782616</v>
      </c>
      <c r="I48" s="86">
        <v>0</v>
      </c>
      <c r="J48" s="58">
        <v>1714</v>
      </c>
      <c r="K48" s="87">
        <v>0.17619603267211192</v>
      </c>
      <c r="L48" s="88">
        <v>1</v>
      </c>
    </row>
    <row r="49" spans="2:12" ht="15" customHeight="1">
      <c r="B49" s="83">
        <v>3</v>
      </c>
      <c r="C49" s="84" t="s">
        <v>39</v>
      </c>
      <c r="D49" s="58">
        <v>1690</v>
      </c>
      <c r="E49" s="63">
        <v>0.04281624483798232</v>
      </c>
      <c r="F49" s="58">
        <v>2110</v>
      </c>
      <c r="G49" s="63">
        <v>0.04594247392601302</v>
      </c>
      <c r="H49" s="85">
        <v>-0.19905213270142175</v>
      </c>
      <c r="I49" s="86">
        <v>-2</v>
      </c>
      <c r="J49" s="58">
        <v>1779</v>
      </c>
      <c r="K49" s="87">
        <v>-0.050028105677346835</v>
      </c>
      <c r="L49" s="88">
        <v>-1</v>
      </c>
    </row>
    <row r="50" spans="2:12" ht="14.25">
      <c r="B50" s="83">
        <v>4</v>
      </c>
      <c r="C50" s="84" t="s">
        <v>41</v>
      </c>
      <c r="D50" s="58">
        <v>1105</v>
      </c>
      <c r="E50" s="63">
        <v>0.027995237009449975</v>
      </c>
      <c r="F50" s="58">
        <v>1526</v>
      </c>
      <c r="G50" s="63">
        <v>0.033226642280140224</v>
      </c>
      <c r="H50" s="85">
        <v>-0.2758846657929227</v>
      </c>
      <c r="I50" s="86">
        <v>-1</v>
      </c>
      <c r="J50" s="58">
        <v>1075</v>
      </c>
      <c r="K50" s="87">
        <v>0.027906976744185963</v>
      </c>
      <c r="L50" s="88">
        <v>1</v>
      </c>
    </row>
    <row r="51" spans="2:12" ht="15" customHeight="1">
      <c r="B51" s="83">
        <v>5</v>
      </c>
      <c r="C51" s="89" t="s">
        <v>80</v>
      </c>
      <c r="D51" s="66">
        <v>1031</v>
      </c>
      <c r="E51" s="71">
        <v>0.026120442856780928</v>
      </c>
      <c r="F51" s="66">
        <v>325</v>
      </c>
      <c r="G51" s="71">
        <v>0.007076447405665513</v>
      </c>
      <c r="H51" s="90">
        <v>2.1723076923076925</v>
      </c>
      <c r="I51" s="91">
        <v>32</v>
      </c>
      <c r="J51" s="66">
        <v>820</v>
      </c>
      <c r="K51" s="92">
        <v>0.2573170731707317</v>
      </c>
      <c r="L51" s="93">
        <v>4</v>
      </c>
    </row>
    <row r="52" spans="2:12" ht="14.25">
      <c r="B52" s="94">
        <v>6</v>
      </c>
      <c r="C52" s="78" t="s">
        <v>63</v>
      </c>
      <c r="D52" s="50">
        <v>903</v>
      </c>
      <c r="E52" s="55">
        <v>0.022877555673785816</v>
      </c>
      <c r="F52" s="50">
        <v>992</v>
      </c>
      <c r="G52" s="55">
        <v>0.02159949485052366</v>
      </c>
      <c r="H52" s="79">
        <v>-0.08971774193548387</v>
      </c>
      <c r="I52" s="80">
        <v>1</v>
      </c>
      <c r="J52" s="50">
        <v>1184</v>
      </c>
      <c r="K52" s="81">
        <v>-0.23733108108108103</v>
      </c>
      <c r="L52" s="82">
        <v>-2</v>
      </c>
    </row>
    <row r="53" spans="2:12" ht="14.25">
      <c r="B53" s="83">
        <v>7</v>
      </c>
      <c r="C53" s="84" t="s">
        <v>51</v>
      </c>
      <c r="D53" s="58">
        <v>796</v>
      </c>
      <c r="E53" s="63">
        <v>0.020166704669250843</v>
      </c>
      <c r="F53" s="58">
        <v>763</v>
      </c>
      <c r="G53" s="63">
        <v>0.016613321140070112</v>
      </c>
      <c r="H53" s="85">
        <v>0.04325032765399728</v>
      </c>
      <c r="I53" s="86">
        <v>7</v>
      </c>
      <c r="J53" s="58">
        <v>814</v>
      </c>
      <c r="K53" s="87">
        <v>-0.02211302211302213</v>
      </c>
      <c r="L53" s="88">
        <v>3</v>
      </c>
    </row>
    <row r="54" spans="2:12" ht="14.25">
      <c r="B54" s="83">
        <v>8</v>
      </c>
      <c r="C54" s="84" t="s">
        <v>62</v>
      </c>
      <c r="D54" s="58">
        <v>784</v>
      </c>
      <c r="E54" s="63">
        <v>0.01986268399584505</v>
      </c>
      <c r="F54" s="58">
        <v>988</v>
      </c>
      <c r="G54" s="63">
        <v>0.021512400113223158</v>
      </c>
      <c r="H54" s="85">
        <v>-0.20647773279352222</v>
      </c>
      <c r="I54" s="86">
        <v>0</v>
      </c>
      <c r="J54" s="58">
        <v>897</v>
      </c>
      <c r="K54" s="87">
        <v>-0.1259754738015607</v>
      </c>
      <c r="L54" s="88">
        <v>0</v>
      </c>
    </row>
    <row r="55" spans="2:12" ht="14.25">
      <c r="B55" s="83">
        <v>9</v>
      </c>
      <c r="C55" s="84" t="s">
        <v>43</v>
      </c>
      <c r="D55" s="58">
        <v>765</v>
      </c>
      <c r="E55" s="63">
        <v>0.019381317929619214</v>
      </c>
      <c r="F55" s="58">
        <v>1346</v>
      </c>
      <c r="G55" s="63">
        <v>0.029307379101617785</v>
      </c>
      <c r="H55" s="85">
        <v>-0.43164933135215455</v>
      </c>
      <c r="I55" s="86">
        <v>-4</v>
      </c>
      <c r="J55" s="58">
        <v>803</v>
      </c>
      <c r="K55" s="87">
        <v>-0.04732254047322537</v>
      </c>
      <c r="L55" s="88">
        <v>4</v>
      </c>
    </row>
    <row r="56" spans="2:12" ht="14.25">
      <c r="B56" s="95">
        <v>10</v>
      </c>
      <c r="C56" s="89" t="s">
        <v>65</v>
      </c>
      <c r="D56" s="66">
        <v>705</v>
      </c>
      <c r="E56" s="71">
        <v>0.017861214562590256</v>
      </c>
      <c r="F56" s="66">
        <v>701</v>
      </c>
      <c r="G56" s="71">
        <v>0.015263352711912382</v>
      </c>
      <c r="H56" s="90">
        <v>0.005706134094151105</v>
      </c>
      <c r="I56" s="91">
        <v>8</v>
      </c>
      <c r="J56" s="66">
        <v>813</v>
      </c>
      <c r="K56" s="92">
        <v>-0.1328413284132841</v>
      </c>
      <c r="L56" s="93">
        <v>1</v>
      </c>
    </row>
    <row r="57" spans="2:12" ht="14.25">
      <c r="B57" s="94">
        <v>11</v>
      </c>
      <c r="C57" s="78" t="s">
        <v>42</v>
      </c>
      <c r="D57" s="50">
        <v>683</v>
      </c>
      <c r="E57" s="55">
        <v>0.01730384332801297</v>
      </c>
      <c r="F57" s="50">
        <v>612</v>
      </c>
      <c r="G57" s="55">
        <v>0.013325494806976288</v>
      </c>
      <c r="H57" s="79">
        <v>0.11601307189542487</v>
      </c>
      <c r="I57" s="80">
        <v>9</v>
      </c>
      <c r="J57" s="50">
        <v>667</v>
      </c>
      <c r="K57" s="81">
        <v>0.02398800599700146</v>
      </c>
      <c r="L57" s="82">
        <v>9</v>
      </c>
    </row>
    <row r="58" spans="2:12" ht="14.25">
      <c r="B58" s="83">
        <v>12</v>
      </c>
      <c r="C58" s="84" t="s">
        <v>83</v>
      </c>
      <c r="D58" s="58">
        <v>671</v>
      </c>
      <c r="E58" s="63">
        <v>0.01699982265460718</v>
      </c>
      <c r="F58" s="58">
        <v>0</v>
      </c>
      <c r="G58" s="63">
        <v>0</v>
      </c>
      <c r="H58" s="85"/>
      <c r="I58" s="86"/>
      <c r="J58" s="58">
        <v>654</v>
      </c>
      <c r="K58" s="87">
        <v>0.025993883792049033</v>
      </c>
      <c r="L58" s="88">
        <v>9</v>
      </c>
    </row>
    <row r="59" spans="2:12" ht="14.25">
      <c r="B59" s="83">
        <v>13</v>
      </c>
      <c r="C59" s="84" t="s">
        <v>44</v>
      </c>
      <c r="D59" s="58">
        <v>649</v>
      </c>
      <c r="E59" s="63">
        <v>0.016442451420029897</v>
      </c>
      <c r="F59" s="58">
        <v>716</v>
      </c>
      <c r="G59" s="63">
        <v>0.015589957976789252</v>
      </c>
      <c r="H59" s="85">
        <v>-0.09357541899441346</v>
      </c>
      <c r="I59" s="86">
        <v>3</v>
      </c>
      <c r="J59" s="58">
        <v>1048</v>
      </c>
      <c r="K59" s="87">
        <v>-0.3807251908396947</v>
      </c>
      <c r="L59" s="88">
        <v>-7</v>
      </c>
    </row>
    <row r="60" spans="2:12" ht="14.25">
      <c r="B60" s="83">
        <v>14</v>
      </c>
      <c r="C60" s="84" t="s">
        <v>69</v>
      </c>
      <c r="D60" s="58">
        <v>618</v>
      </c>
      <c r="E60" s="63">
        <v>0.015657064680398267</v>
      </c>
      <c r="F60" s="58">
        <v>983</v>
      </c>
      <c r="G60" s="63">
        <v>0.021403531691597536</v>
      </c>
      <c r="H60" s="85">
        <v>-0.37131230925737535</v>
      </c>
      <c r="I60" s="86">
        <v>-5</v>
      </c>
      <c r="J60" s="58">
        <v>786</v>
      </c>
      <c r="K60" s="87">
        <v>-0.2137404580152672</v>
      </c>
      <c r="L60" s="88">
        <v>1</v>
      </c>
    </row>
    <row r="61" spans="2:12" ht="14.25">
      <c r="B61" s="95">
        <v>15</v>
      </c>
      <c r="C61" s="89" t="s">
        <v>40</v>
      </c>
      <c r="D61" s="66">
        <v>582</v>
      </c>
      <c r="E61" s="71">
        <v>0.014745002660180893</v>
      </c>
      <c r="F61" s="66">
        <v>979</v>
      </c>
      <c r="G61" s="71">
        <v>0.02131643695429704</v>
      </c>
      <c r="H61" s="90">
        <v>-0.40551583248212464</v>
      </c>
      <c r="I61" s="91">
        <v>-5</v>
      </c>
      <c r="J61" s="66">
        <v>788</v>
      </c>
      <c r="K61" s="92">
        <v>-0.26142131979695427</v>
      </c>
      <c r="L61" s="93">
        <v>-1</v>
      </c>
    </row>
    <row r="62" spans="2:12" ht="14.25">
      <c r="B62" s="94"/>
      <c r="C62" s="78" t="s">
        <v>85</v>
      </c>
      <c r="D62" s="50">
        <v>582</v>
      </c>
      <c r="E62" s="55">
        <v>0.014745002660180893</v>
      </c>
      <c r="F62" s="50">
        <v>0</v>
      </c>
      <c r="G62" s="55">
        <v>0</v>
      </c>
      <c r="H62" s="79"/>
      <c r="I62" s="80"/>
      <c r="J62" s="50">
        <v>522</v>
      </c>
      <c r="K62" s="81">
        <v>0.11494252873563227</v>
      </c>
      <c r="L62" s="82">
        <v>12</v>
      </c>
    </row>
    <row r="63" spans="2:12" ht="14.25">
      <c r="B63" s="83">
        <v>17</v>
      </c>
      <c r="C63" s="84" t="s">
        <v>53</v>
      </c>
      <c r="D63" s="58">
        <v>575</v>
      </c>
      <c r="E63" s="63">
        <v>0.014567657267360846</v>
      </c>
      <c r="F63" s="58">
        <v>536</v>
      </c>
      <c r="G63" s="63">
        <v>0.011670694798266814</v>
      </c>
      <c r="H63" s="85">
        <v>0.0727611940298507</v>
      </c>
      <c r="I63" s="86">
        <v>5</v>
      </c>
      <c r="J63" s="58">
        <v>685</v>
      </c>
      <c r="K63" s="87">
        <v>-0.16058394160583944</v>
      </c>
      <c r="L63" s="88">
        <v>2</v>
      </c>
    </row>
    <row r="64" spans="2:12" ht="14.25">
      <c r="B64" s="83">
        <v>18</v>
      </c>
      <c r="C64" s="84" t="s">
        <v>67</v>
      </c>
      <c r="D64" s="58">
        <v>525</v>
      </c>
      <c r="E64" s="63">
        <v>0.013300904461503383</v>
      </c>
      <c r="F64" s="58">
        <v>486</v>
      </c>
      <c r="G64" s="63">
        <v>0.010582010582010581</v>
      </c>
      <c r="H64" s="85">
        <v>0.08024691358024683</v>
      </c>
      <c r="I64" s="86">
        <v>6</v>
      </c>
      <c r="J64" s="58">
        <v>513</v>
      </c>
      <c r="K64" s="87">
        <v>0.023391812865497075</v>
      </c>
      <c r="L64" s="88">
        <v>12</v>
      </c>
    </row>
    <row r="65" spans="2:12" ht="14.25">
      <c r="B65" s="83">
        <v>19</v>
      </c>
      <c r="C65" s="84" t="s">
        <v>48</v>
      </c>
      <c r="D65" s="58">
        <v>513</v>
      </c>
      <c r="E65" s="63">
        <v>0.012996883788097591</v>
      </c>
      <c r="F65" s="58">
        <v>814</v>
      </c>
      <c r="G65" s="63">
        <v>0.01772377904065147</v>
      </c>
      <c r="H65" s="85">
        <v>-0.36977886977886976</v>
      </c>
      <c r="I65" s="86">
        <v>-6</v>
      </c>
      <c r="J65" s="58">
        <v>543</v>
      </c>
      <c r="K65" s="87">
        <v>-0.05524861878453036</v>
      </c>
      <c r="L65" s="88">
        <v>6</v>
      </c>
    </row>
    <row r="66" spans="2:12" ht="14.25">
      <c r="B66" s="95">
        <v>20</v>
      </c>
      <c r="C66" s="89" t="s">
        <v>46</v>
      </c>
      <c r="D66" s="66">
        <v>507</v>
      </c>
      <c r="E66" s="71">
        <v>0.012844873451394696</v>
      </c>
      <c r="F66" s="66">
        <v>689</v>
      </c>
      <c r="G66" s="71">
        <v>0.015002068500010887</v>
      </c>
      <c r="H66" s="90">
        <v>-0.26415094339622647</v>
      </c>
      <c r="I66" s="91">
        <v>-1</v>
      </c>
      <c r="J66" s="66">
        <v>696</v>
      </c>
      <c r="K66" s="92">
        <v>-0.27155172413793105</v>
      </c>
      <c r="L66" s="93">
        <v>-2</v>
      </c>
    </row>
    <row r="67" spans="2:12" ht="14.25">
      <c r="B67" s="151" t="s">
        <v>50</v>
      </c>
      <c r="C67" s="152"/>
      <c r="D67" s="25">
        <f>SUM(D47:D66)</f>
        <v>17753</v>
      </c>
      <c r="E67" s="6">
        <f>D67/D69</f>
        <v>0.4497732512477515</v>
      </c>
      <c r="F67" s="25">
        <f>SUM(F47:F66)</f>
        <v>16738</v>
      </c>
      <c r="G67" s="6">
        <f>F67/F69</f>
        <v>0.36444792823393646</v>
      </c>
      <c r="H67" s="16">
        <f>D67/F67-1</f>
        <v>0.06064045883618108</v>
      </c>
      <c r="I67" s="24"/>
      <c r="J67" s="25">
        <f>SUM(J47:J66)</f>
        <v>18866</v>
      </c>
      <c r="K67" s="17">
        <f>E67/J67-1</f>
        <v>-0.9999761595859616</v>
      </c>
      <c r="L67" s="18"/>
    </row>
    <row r="68" spans="2:12" ht="14.25">
      <c r="B68" s="151" t="s">
        <v>12</v>
      </c>
      <c r="C68" s="152"/>
      <c r="D68" s="25">
        <f>D69-SUM(D47:D66)</f>
        <v>21718</v>
      </c>
      <c r="E68" s="6">
        <f>D68/D69</f>
        <v>0.5502267487522485</v>
      </c>
      <c r="F68" s="25">
        <f>F69-SUM(F47:F66)</f>
        <v>29189</v>
      </c>
      <c r="G68" s="6">
        <f>F68/F69</f>
        <v>0.6355520717660635</v>
      </c>
      <c r="H68" s="16">
        <f>D68/F68-1</f>
        <v>-0.255952584877865</v>
      </c>
      <c r="I68" s="3"/>
      <c r="J68" s="25">
        <f>J69-SUM(J47:J66)</f>
        <v>33633</v>
      </c>
      <c r="K68" s="17">
        <f>E68/J68-1</f>
        <v>-0.9999836402714967</v>
      </c>
      <c r="L68" s="18"/>
    </row>
    <row r="69" spans="2:13" ht="14.25">
      <c r="B69" s="143" t="s">
        <v>38</v>
      </c>
      <c r="C69" s="144"/>
      <c r="D69" s="23">
        <v>39471</v>
      </c>
      <c r="E69" s="96">
        <v>1</v>
      </c>
      <c r="F69" s="23">
        <v>45927</v>
      </c>
      <c r="G69" s="96">
        <v>1</v>
      </c>
      <c r="H69" s="19">
        <v>-0.14057090600300481</v>
      </c>
      <c r="I69" s="19"/>
      <c r="J69" s="23">
        <v>52499</v>
      </c>
      <c r="K69" s="42">
        <v>-0.24815710775443345</v>
      </c>
      <c r="L69" s="97"/>
      <c r="M69" s="13"/>
    </row>
    <row r="70" ht="14.25">
      <c r="B70" t="s">
        <v>76</v>
      </c>
    </row>
    <row r="71" ht="14.25">
      <c r="B71" s="9" t="s">
        <v>78</v>
      </c>
    </row>
  </sheetData>
  <sheetProtection/>
  <mergeCells count="50">
    <mergeCell ref="B69:C69"/>
    <mergeCell ref="I43:I44"/>
    <mergeCell ref="B67:C67"/>
    <mergeCell ref="B68:C68"/>
    <mergeCell ref="H43:H44"/>
    <mergeCell ref="B31:C31"/>
    <mergeCell ref="B32:C32"/>
    <mergeCell ref="I6:J6"/>
    <mergeCell ref="K6:O6"/>
    <mergeCell ref="I7:I8"/>
    <mergeCell ref="J7:J8"/>
    <mergeCell ref="K7:L8"/>
    <mergeCell ref="M7:N8"/>
    <mergeCell ref="O7:O8"/>
    <mergeCell ref="B5:B7"/>
    <mergeCell ref="C5:C7"/>
    <mergeCell ref="B8:B10"/>
    <mergeCell ref="D5:H5"/>
    <mergeCell ref="I5:J5"/>
    <mergeCell ref="K5:O5"/>
    <mergeCell ref="B33:C33"/>
    <mergeCell ref="F43:G44"/>
    <mergeCell ref="J43:J44"/>
    <mergeCell ref="K45:K46"/>
    <mergeCell ref="D42:I42"/>
    <mergeCell ref="D43:E44"/>
    <mergeCell ref="C44:C46"/>
    <mergeCell ref="H45:H46"/>
    <mergeCell ref="B38:L38"/>
    <mergeCell ref="B39:L39"/>
    <mergeCell ref="D41:I41"/>
    <mergeCell ref="B41:B43"/>
    <mergeCell ref="C41:C43"/>
    <mergeCell ref="B44:B46"/>
    <mergeCell ref="I45:I46"/>
    <mergeCell ref="K43:K44"/>
    <mergeCell ref="J42:L42"/>
    <mergeCell ref="J41:L41"/>
    <mergeCell ref="L43:L44"/>
    <mergeCell ref="L45:L46"/>
    <mergeCell ref="B2:O2"/>
    <mergeCell ref="B3:O3"/>
    <mergeCell ref="D6:H6"/>
    <mergeCell ref="D7:E8"/>
    <mergeCell ref="F7:G8"/>
    <mergeCell ref="C8:C10"/>
    <mergeCell ref="H9:H10"/>
    <mergeCell ref="O9:O10"/>
    <mergeCell ref="J9:J10"/>
    <mergeCell ref="H7:H8"/>
  </mergeCells>
  <conditionalFormatting sqref="H32 J32 O32">
    <cfRule type="cellIs" priority="1542" dxfId="100" operator="lessThan">
      <formula>0</formula>
    </cfRule>
  </conditionalFormatting>
  <conditionalFormatting sqref="H31 O31">
    <cfRule type="cellIs" priority="1502" dxfId="100" operator="lessThan">
      <formula>0</formula>
    </cfRule>
  </conditionalFormatting>
  <conditionalFormatting sqref="K68">
    <cfRule type="cellIs" priority="678" dxfId="100" operator="lessThan">
      <formula>0</formula>
    </cfRule>
  </conditionalFormatting>
  <conditionalFormatting sqref="H68 J68">
    <cfRule type="cellIs" priority="679" dxfId="100" operator="lessThan">
      <formula>0</formula>
    </cfRule>
  </conditionalFormatting>
  <conditionalFormatting sqref="K67">
    <cfRule type="cellIs" priority="676" dxfId="100" operator="lessThan">
      <formula>0</formula>
    </cfRule>
  </conditionalFormatting>
  <conditionalFormatting sqref="H67 J67">
    <cfRule type="cellIs" priority="677" dxfId="100" operator="lessThan">
      <formula>0</formula>
    </cfRule>
  </conditionalFormatting>
  <conditionalFormatting sqref="L68">
    <cfRule type="cellIs" priority="674" dxfId="100" operator="lessThan">
      <formula>0</formula>
    </cfRule>
  </conditionalFormatting>
  <conditionalFormatting sqref="K68">
    <cfRule type="cellIs" priority="675" dxfId="100" operator="lessThan">
      <formula>0</formula>
    </cfRule>
  </conditionalFormatting>
  <conditionalFormatting sqref="L67">
    <cfRule type="cellIs" priority="672" dxfId="100" operator="lessThan">
      <formula>0</formula>
    </cfRule>
  </conditionalFormatting>
  <conditionalFormatting sqref="K67">
    <cfRule type="cellIs" priority="673" dxfId="100" operator="lessThan">
      <formula>0</formula>
    </cfRule>
  </conditionalFormatting>
  <conditionalFormatting sqref="H11:H15 J11:J15 O11:O15">
    <cfRule type="cellIs" priority="22" dxfId="100" operator="lessThan">
      <formula>0</formula>
    </cfRule>
  </conditionalFormatting>
  <conditionalFormatting sqref="H16:H30 J16:J30 O16:O30">
    <cfRule type="cellIs" priority="21" dxfId="100" operator="lessThan">
      <formula>0</formula>
    </cfRule>
  </conditionalFormatting>
  <conditionalFormatting sqref="D11:E30 G11:J30 L11:L30 N11:O30">
    <cfRule type="cellIs" priority="20" dxfId="101" operator="equal">
      <formula>0</formula>
    </cfRule>
  </conditionalFormatting>
  <conditionalFormatting sqref="F11:F30">
    <cfRule type="cellIs" priority="19" dxfId="101" operator="equal">
      <formula>0</formula>
    </cfRule>
  </conditionalFormatting>
  <conditionalFormatting sqref="K11:K30">
    <cfRule type="cellIs" priority="18" dxfId="101" operator="equal">
      <formula>0</formula>
    </cfRule>
  </conditionalFormatting>
  <conditionalFormatting sqref="M11:M30">
    <cfRule type="cellIs" priority="17" dxfId="101" operator="equal">
      <formula>0</formula>
    </cfRule>
  </conditionalFormatting>
  <conditionalFormatting sqref="O33 J33 H33">
    <cfRule type="cellIs" priority="16" dxfId="100" operator="lessThan">
      <formula>0</formula>
    </cfRule>
  </conditionalFormatting>
  <conditionalFormatting sqref="K47:K66 H47:H66">
    <cfRule type="cellIs" priority="15" dxfId="100" operator="lessThan">
      <formula>0</formula>
    </cfRule>
  </conditionalFormatting>
  <conditionalFormatting sqref="L47:L66">
    <cfRule type="cellIs" priority="12" dxfId="100" operator="lessThan">
      <formula>0</formula>
    </cfRule>
    <cfRule type="cellIs" priority="13" dxfId="102" operator="equal">
      <formula>0</formula>
    </cfRule>
    <cfRule type="cellIs" priority="14" dxfId="103" operator="greaterThan">
      <formula>0</formula>
    </cfRule>
  </conditionalFormatting>
  <conditionalFormatting sqref="I47:I66">
    <cfRule type="cellIs" priority="9" dxfId="100" operator="lessThan">
      <formula>0</formula>
    </cfRule>
    <cfRule type="cellIs" priority="10" dxfId="102" operator="equal">
      <formula>0</formula>
    </cfRule>
    <cfRule type="cellIs" priority="11" dxfId="103" operator="greaterThan">
      <formula>0</formula>
    </cfRule>
  </conditionalFormatting>
  <conditionalFormatting sqref="H69:I69 K69">
    <cfRule type="cellIs" priority="8" dxfId="100" operator="lessThan">
      <formula>0</formula>
    </cfRule>
  </conditionalFormatting>
  <conditionalFormatting sqref="L69">
    <cfRule type="cellIs" priority="7" dxfId="100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showGridLines="0" zoomScalePageLayoutView="0" workbookViewId="0" topLeftCell="A1">
      <selection activeCell="B8" sqref="B8:B10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15" ht="14.25">
      <c r="A1" t="s">
        <v>3</v>
      </c>
      <c r="C1" s="46"/>
      <c r="K1" s="47">
        <v>43866</v>
      </c>
      <c r="O1" s="45"/>
    </row>
    <row r="2" spans="1:13" ht="14.25" customHeight="1">
      <c r="A2" s="146" t="s">
        <v>105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3"/>
      <c r="M2" s="20"/>
    </row>
    <row r="3" spans="1:13" ht="14.25" customHeight="1">
      <c r="A3" s="147" t="s">
        <v>89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3"/>
      <c r="M3" s="20"/>
    </row>
    <row r="4" spans="1:13" ht="14.25" customHeight="1">
      <c r="A4" s="14"/>
      <c r="B4" s="14"/>
      <c r="C4" s="14"/>
      <c r="D4" s="14"/>
      <c r="E4" s="14"/>
      <c r="F4" s="14"/>
      <c r="G4" s="14"/>
      <c r="H4" s="14"/>
      <c r="I4" s="14"/>
      <c r="J4" s="74"/>
      <c r="K4" s="75" t="s">
        <v>4</v>
      </c>
      <c r="L4" s="13"/>
      <c r="M4" s="13"/>
    </row>
    <row r="5" spans="1:13" ht="14.25" customHeight="1">
      <c r="A5" s="136" t="s">
        <v>0</v>
      </c>
      <c r="B5" s="136" t="s">
        <v>1</v>
      </c>
      <c r="C5" s="133" t="s">
        <v>96</v>
      </c>
      <c r="D5" s="134"/>
      <c r="E5" s="134"/>
      <c r="F5" s="134"/>
      <c r="G5" s="134"/>
      <c r="H5" s="135"/>
      <c r="I5" s="133" t="s">
        <v>86</v>
      </c>
      <c r="J5" s="134"/>
      <c r="K5" s="135"/>
      <c r="L5" s="13"/>
      <c r="M5" s="13"/>
    </row>
    <row r="6" spans="1:13" ht="14.25" customHeight="1">
      <c r="A6" s="137"/>
      <c r="B6" s="137"/>
      <c r="C6" s="156" t="s">
        <v>98</v>
      </c>
      <c r="D6" s="157"/>
      <c r="E6" s="157"/>
      <c r="F6" s="157"/>
      <c r="G6" s="157"/>
      <c r="H6" s="158"/>
      <c r="I6" s="114" t="s">
        <v>87</v>
      </c>
      <c r="J6" s="115"/>
      <c r="K6" s="116"/>
      <c r="L6" s="13"/>
      <c r="M6" s="13"/>
    </row>
    <row r="7" spans="1:13" ht="14.25" customHeight="1">
      <c r="A7" s="137"/>
      <c r="B7" s="137"/>
      <c r="C7" s="117">
        <v>2020</v>
      </c>
      <c r="D7" s="118"/>
      <c r="E7" s="121">
        <v>2019</v>
      </c>
      <c r="F7" s="118"/>
      <c r="G7" s="131" t="s">
        <v>5</v>
      </c>
      <c r="H7" s="140" t="s">
        <v>57</v>
      </c>
      <c r="I7" s="145">
        <v>2019</v>
      </c>
      <c r="J7" s="139" t="s">
        <v>100</v>
      </c>
      <c r="K7" s="140" t="s">
        <v>102</v>
      </c>
      <c r="L7" s="13"/>
      <c r="M7" s="13"/>
    </row>
    <row r="8" spans="1:13" ht="14.25" customHeight="1">
      <c r="A8" s="123" t="s">
        <v>6</v>
      </c>
      <c r="B8" s="123" t="s">
        <v>7</v>
      </c>
      <c r="C8" s="119"/>
      <c r="D8" s="120"/>
      <c r="E8" s="122"/>
      <c r="F8" s="120"/>
      <c r="G8" s="132"/>
      <c r="H8" s="139"/>
      <c r="I8" s="145"/>
      <c r="J8" s="139"/>
      <c r="K8" s="139"/>
      <c r="L8" s="13"/>
      <c r="M8" s="13"/>
    </row>
    <row r="9" spans="1:13" ht="14.25" customHeight="1">
      <c r="A9" s="123"/>
      <c r="B9" s="123"/>
      <c r="C9" s="108" t="s">
        <v>8</v>
      </c>
      <c r="D9" s="76" t="s">
        <v>2</v>
      </c>
      <c r="E9" s="108" t="s">
        <v>8</v>
      </c>
      <c r="F9" s="76" t="s">
        <v>2</v>
      </c>
      <c r="G9" s="125" t="s">
        <v>9</v>
      </c>
      <c r="H9" s="125" t="s">
        <v>58</v>
      </c>
      <c r="I9" s="77" t="s">
        <v>8</v>
      </c>
      <c r="J9" s="141" t="s">
        <v>101</v>
      </c>
      <c r="K9" s="141" t="s">
        <v>103</v>
      </c>
      <c r="L9" s="13"/>
      <c r="M9" s="13"/>
    </row>
    <row r="10" spans="1:13" ht="14.25" customHeight="1">
      <c r="A10" s="124"/>
      <c r="B10" s="124"/>
      <c r="C10" s="106" t="s">
        <v>10</v>
      </c>
      <c r="D10" s="39" t="s">
        <v>11</v>
      </c>
      <c r="E10" s="106" t="s">
        <v>10</v>
      </c>
      <c r="F10" s="39" t="s">
        <v>11</v>
      </c>
      <c r="G10" s="138"/>
      <c r="H10" s="138"/>
      <c r="I10" s="106" t="s">
        <v>10</v>
      </c>
      <c r="J10" s="142"/>
      <c r="K10" s="142"/>
      <c r="L10" s="13"/>
      <c r="M10" s="13"/>
    </row>
    <row r="11" spans="1:13" ht="14.25" customHeight="1">
      <c r="A11" s="48">
        <v>1</v>
      </c>
      <c r="B11" s="78" t="s">
        <v>19</v>
      </c>
      <c r="C11" s="50">
        <v>3846</v>
      </c>
      <c r="D11" s="52">
        <v>0.15226858817008473</v>
      </c>
      <c r="E11" s="50">
        <v>3900</v>
      </c>
      <c r="F11" s="52">
        <v>0.13552960800667221</v>
      </c>
      <c r="G11" s="98">
        <v>-0.013846153846153841</v>
      </c>
      <c r="H11" s="80">
        <v>0</v>
      </c>
      <c r="I11" s="50">
        <v>4791</v>
      </c>
      <c r="J11" s="51">
        <v>-0.19724483406386972</v>
      </c>
      <c r="K11" s="82">
        <v>0</v>
      </c>
      <c r="L11" s="13"/>
      <c r="M11" s="13"/>
    </row>
    <row r="12" spans="1:13" ht="14.25" customHeight="1">
      <c r="A12" s="83">
        <v>2</v>
      </c>
      <c r="B12" s="84" t="s">
        <v>21</v>
      </c>
      <c r="C12" s="58">
        <v>3671</v>
      </c>
      <c r="D12" s="60">
        <v>0.1453400902684298</v>
      </c>
      <c r="E12" s="58">
        <v>2773</v>
      </c>
      <c r="F12" s="60">
        <v>0.09636502641089797</v>
      </c>
      <c r="G12" s="99">
        <v>0.32383699963937973</v>
      </c>
      <c r="H12" s="86">
        <v>1</v>
      </c>
      <c r="I12" s="58">
        <v>3781</v>
      </c>
      <c r="J12" s="59">
        <v>-0.02909283258397244</v>
      </c>
      <c r="K12" s="88">
        <v>0</v>
      </c>
      <c r="L12" s="13"/>
      <c r="M12" s="13"/>
    </row>
    <row r="13" spans="1:13" ht="14.25" customHeight="1">
      <c r="A13" s="56">
        <v>3</v>
      </c>
      <c r="B13" s="84" t="s">
        <v>20</v>
      </c>
      <c r="C13" s="58">
        <v>3023</v>
      </c>
      <c r="D13" s="60">
        <v>0.11968485232401616</v>
      </c>
      <c r="E13" s="58">
        <v>3875</v>
      </c>
      <c r="F13" s="60">
        <v>0.13466082846816793</v>
      </c>
      <c r="G13" s="99">
        <v>-0.21987096774193549</v>
      </c>
      <c r="H13" s="86">
        <v>-1</v>
      </c>
      <c r="I13" s="58">
        <v>3549</v>
      </c>
      <c r="J13" s="59">
        <v>-0.148210763595379</v>
      </c>
      <c r="K13" s="88">
        <v>0</v>
      </c>
      <c r="L13" s="13"/>
      <c r="M13" s="13"/>
    </row>
    <row r="14" spans="1:13" ht="14.25" customHeight="1">
      <c r="A14" s="56">
        <v>4</v>
      </c>
      <c r="B14" s="84" t="s">
        <v>34</v>
      </c>
      <c r="C14" s="58">
        <v>1429</v>
      </c>
      <c r="D14" s="60">
        <v>0.05657613429408504</v>
      </c>
      <c r="E14" s="58">
        <v>1418</v>
      </c>
      <c r="F14" s="60">
        <v>0.04927717542396441</v>
      </c>
      <c r="G14" s="99">
        <v>0.0077574047954867</v>
      </c>
      <c r="H14" s="86">
        <v>3</v>
      </c>
      <c r="I14" s="58">
        <v>2829</v>
      </c>
      <c r="J14" s="59">
        <v>-0.4948745139625309</v>
      </c>
      <c r="K14" s="88">
        <v>0</v>
      </c>
      <c r="L14" s="13"/>
      <c r="M14" s="13"/>
    </row>
    <row r="15" spans="1:13" ht="14.25" customHeight="1">
      <c r="A15" s="64">
        <v>5</v>
      </c>
      <c r="B15" s="89" t="s">
        <v>18</v>
      </c>
      <c r="C15" s="66">
        <v>1289</v>
      </c>
      <c r="D15" s="68">
        <v>0.05103333597276111</v>
      </c>
      <c r="E15" s="66">
        <v>1124</v>
      </c>
      <c r="F15" s="68">
        <v>0.03906032805115374</v>
      </c>
      <c r="G15" s="100">
        <v>0.14679715302491103</v>
      </c>
      <c r="H15" s="91">
        <v>5</v>
      </c>
      <c r="I15" s="66">
        <v>2432</v>
      </c>
      <c r="J15" s="67">
        <v>-0.469983552631579</v>
      </c>
      <c r="K15" s="93">
        <v>0</v>
      </c>
      <c r="L15" s="13"/>
      <c r="M15" s="13"/>
    </row>
    <row r="16" spans="1:13" ht="14.25" customHeight="1">
      <c r="A16" s="48">
        <v>6</v>
      </c>
      <c r="B16" s="78" t="s">
        <v>23</v>
      </c>
      <c r="C16" s="50">
        <v>1234</v>
      </c>
      <c r="D16" s="52">
        <v>0.04885580806081242</v>
      </c>
      <c r="E16" s="50">
        <v>1915</v>
      </c>
      <c r="F16" s="52">
        <v>0.06654851264943008</v>
      </c>
      <c r="G16" s="98">
        <v>-0.3556135770234987</v>
      </c>
      <c r="H16" s="80">
        <v>-2</v>
      </c>
      <c r="I16" s="50">
        <v>2411</v>
      </c>
      <c r="J16" s="51">
        <v>-0.4881791787639983</v>
      </c>
      <c r="K16" s="82">
        <v>0</v>
      </c>
      <c r="L16" s="13"/>
      <c r="M16" s="13"/>
    </row>
    <row r="17" spans="1:13" ht="14.25" customHeight="1">
      <c r="A17" s="56">
        <v>7</v>
      </c>
      <c r="B17" s="84" t="s">
        <v>35</v>
      </c>
      <c r="C17" s="58">
        <v>1140</v>
      </c>
      <c r="D17" s="60">
        <v>0.0451342149022092</v>
      </c>
      <c r="E17" s="58">
        <v>733</v>
      </c>
      <c r="F17" s="60">
        <v>0.025472616068946345</v>
      </c>
      <c r="G17" s="99">
        <v>0.5552523874488404</v>
      </c>
      <c r="H17" s="86">
        <v>6</v>
      </c>
      <c r="I17" s="58">
        <v>1396</v>
      </c>
      <c r="J17" s="59">
        <v>-0.18338108882521487</v>
      </c>
      <c r="K17" s="88">
        <v>4</v>
      </c>
      <c r="L17" s="13"/>
      <c r="M17" s="13"/>
    </row>
    <row r="18" spans="1:13" ht="14.25" customHeight="1">
      <c r="A18" s="56">
        <v>8</v>
      </c>
      <c r="B18" s="84" t="s">
        <v>24</v>
      </c>
      <c r="C18" s="58">
        <v>1134</v>
      </c>
      <c r="D18" s="60">
        <v>0.04489666640272389</v>
      </c>
      <c r="E18" s="58">
        <v>1374</v>
      </c>
      <c r="F18" s="60">
        <v>0.04774812343619683</v>
      </c>
      <c r="G18" s="99">
        <v>-0.1746724890829694</v>
      </c>
      <c r="H18" s="86">
        <v>0</v>
      </c>
      <c r="I18" s="58">
        <v>1728</v>
      </c>
      <c r="J18" s="59">
        <v>-0.34375</v>
      </c>
      <c r="K18" s="88">
        <v>0</v>
      </c>
      <c r="L18" s="13"/>
      <c r="M18" s="13"/>
    </row>
    <row r="19" spans="1:13" ht="14.25" customHeight="1">
      <c r="A19" s="56">
        <v>9</v>
      </c>
      <c r="B19" s="84" t="s">
        <v>26</v>
      </c>
      <c r="C19" s="58">
        <v>905</v>
      </c>
      <c r="D19" s="60">
        <v>0.035830232005701165</v>
      </c>
      <c r="E19" s="58">
        <v>1128</v>
      </c>
      <c r="F19" s="60">
        <v>0.03919933277731443</v>
      </c>
      <c r="G19" s="99">
        <v>-0.19769503546099287</v>
      </c>
      <c r="H19" s="86">
        <v>0</v>
      </c>
      <c r="I19" s="58">
        <v>1808</v>
      </c>
      <c r="J19" s="59">
        <v>-0.49944690265486724</v>
      </c>
      <c r="K19" s="88">
        <v>-2</v>
      </c>
      <c r="L19" s="13"/>
      <c r="M19" s="13"/>
    </row>
    <row r="20" spans="1:13" ht="14.25" customHeight="1">
      <c r="A20" s="64">
        <v>10</v>
      </c>
      <c r="B20" s="89" t="s">
        <v>29</v>
      </c>
      <c r="C20" s="66">
        <v>758</v>
      </c>
      <c r="D20" s="68">
        <v>0.03001029376831103</v>
      </c>
      <c r="E20" s="66">
        <v>958</v>
      </c>
      <c r="F20" s="68">
        <v>0.03329163191548513</v>
      </c>
      <c r="G20" s="100">
        <v>-0.20876826722338204</v>
      </c>
      <c r="H20" s="91">
        <v>2</v>
      </c>
      <c r="I20" s="66">
        <v>1081</v>
      </c>
      <c r="J20" s="67">
        <v>-0.29879740980573544</v>
      </c>
      <c r="K20" s="93">
        <v>5</v>
      </c>
      <c r="L20" s="13"/>
      <c r="M20" s="13"/>
    </row>
    <row r="21" spans="1:13" ht="14.25" customHeight="1">
      <c r="A21" s="48">
        <v>11</v>
      </c>
      <c r="B21" s="78" t="s">
        <v>31</v>
      </c>
      <c r="C21" s="50">
        <v>748</v>
      </c>
      <c r="D21" s="52">
        <v>0.029614379602502176</v>
      </c>
      <c r="E21" s="50">
        <v>1427</v>
      </c>
      <c r="F21" s="52">
        <v>0.04958993605782597</v>
      </c>
      <c r="G21" s="98">
        <v>-0.475823405746321</v>
      </c>
      <c r="H21" s="80">
        <v>-5</v>
      </c>
      <c r="I21" s="50">
        <v>1183</v>
      </c>
      <c r="J21" s="51">
        <v>-0.36770921386306</v>
      </c>
      <c r="K21" s="82">
        <v>1</v>
      </c>
      <c r="L21" s="13"/>
      <c r="M21" s="13"/>
    </row>
    <row r="22" spans="1:13" ht="14.25" customHeight="1">
      <c r="A22" s="56">
        <v>12</v>
      </c>
      <c r="B22" s="84" t="s">
        <v>25</v>
      </c>
      <c r="C22" s="58">
        <v>694</v>
      </c>
      <c r="D22" s="60">
        <v>0.027476443107134374</v>
      </c>
      <c r="E22" s="58">
        <v>991</v>
      </c>
      <c r="F22" s="60">
        <v>0.034438420906310815</v>
      </c>
      <c r="G22" s="99">
        <v>-0.2996972754793138</v>
      </c>
      <c r="H22" s="86">
        <v>-1</v>
      </c>
      <c r="I22" s="58">
        <v>1165</v>
      </c>
      <c r="J22" s="59">
        <v>-0.40429184549356223</v>
      </c>
      <c r="K22" s="88">
        <v>1</v>
      </c>
      <c r="L22" s="13"/>
      <c r="M22" s="13"/>
    </row>
    <row r="23" spans="1:13" ht="14.25" customHeight="1">
      <c r="A23" s="56">
        <v>13</v>
      </c>
      <c r="B23" s="84" t="s">
        <v>22</v>
      </c>
      <c r="C23" s="58">
        <v>662</v>
      </c>
      <c r="D23" s="60">
        <v>0.026209517776546044</v>
      </c>
      <c r="E23" s="58">
        <v>1804</v>
      </c>
      <c r="F23" s="60">
        <v>0.06269113149847094</v>
      </c>
      <c r="G23" s="99">
        <v>-0.6330376940133038</v>
      </c>
      <c r="H23" s="86">
        <v>-8</v>
      </c>
      <c r="I23" s="58">
        <v>1515</v>
      </c>
      <c r="J23" s="59">
        <v>-0.563036303630363</v>
      </c>
      <c r="K23" s="88">
        <v>-3</v>
      </c>
      <c r="L23" s="13"/>
      <c r="M23" s="13"/>
    </row>
    <row r="24" spans="1:13" ht="14.25" customHeight="1">
      <c r="A24" s="56">
        <v>14</v>
      </c>
      <c r="B24" s="84" t="s">
        <v>36</v>
      </c>
      <c r="C24" s="58">
        <v>634</v>
      </c>
      <c r="D24" s="60">
        <v>0.025100958112281257</v>
      </c>
      <c r="E24" s="58">
        <v>652</v>
      </c>
      <c r="F24" s="60">
        <v>0.022657770364192382</v>
      </c>
      <c r="G24" s="99">
        <v>-0.027607361963190136</v>
      </c>
      <c r="H24" s="86">
        <v>1</v>
      </c>
      <c r="I24" s="58">
        <v>687</v>
      </c>
      <c r="J24" s="59">
        <v>-0.07714701601164486</v>
      </c>
      <c r="K24" s="88">
        <v>5</v>
      </c>
      <c r="L24" s="13"/>
      <c r="M24" s="13"/>
    </row>
    <row r="25" spans="1:13" ht="14.25" customHeight="1">
      <c r="A25" s="64">
        <v>15</v>
      </c>
      <c r="B25" s="89" t="s">
        <v>30</v>
      </c>
      <c r="C25" s="66">
        <v>549</v>
      </c>
      <c r="D25" s="68">
        <v>0.02173568770290601</v>
      </c>
      <c r="E25" s="66">
        <v>550</v>
      </c>
      <c r="F25" s="68">
        <v>0.0191131498470948</v>
      </c>
      <c r="G25" s="100">
        <v>-0.0018181818181818299</v>
      </c>
      <c r="H25" s="91">
        <v>2</v>
      </c>
      <c r="I25" s="66">
        <v>857</v>
      </c>
      <c r="J25" s="67">
        <v>-0.35939323220536756</v>
      </c>
      <c r="K25" s="93">
        <v>2</v>
      </c>
      <c r="L25" s="13"/>
      <c r="M25" s="13"/>
    </row>
    <row r="26" spans="1:13" ht="14.25" customHeight="1">
      <c r="A26" s="48">
        <v>16</v>
      </c>
      <c r="B26" s="78" t="s">
        <v>52</v>
      </c>
      <c r="C26" s="50">
        <v>534</v>
      </c>
      <c r="D26" s="52">
        <v>0.02114181645419273</v>
      </c>
      <c r="E26" s="50">
        <v>414</v>
      </c>
      <c r="F26" s="52">
        <v>0.014386989157631359</v>
      </c>
      <c r="G26" s="98">
        <v>0.28985507246376807</v>
      </c>
      <c r="H26" s="80">
        <v>3</v>
      </c>
      <c r="I26" s="50">
        <v>949</v>
      </c>
      <c r="J26" s="51">
        <v>-0.43730242360379346</v>
      </c>
      <c r="K26" s="82">
        <v>0</v>
      </c>
      <c r="L26" s="13"/>
      <c r="M26" s="13"/>
    </row>
    <row r="27" spans="1:13" ht="14.25" customHeight="1">
      <c r="A27" s="56">
        <v>17</v>
      </c>
      <c r="B27" s="84" t="s">
        <v>27</v>
      </c>
      <c r="C27" s="58">
        <v>532</v>
      </c>
      <c r="D27" s="60">
        <v>0.02106263362103096</v>
      </c>
      <c r="E27" s="58">
        <v>539</v>
      </c>
      <c r="F27" s="60">
        <v>0.018730886850152905</v>
      </c>
      <c r="G27" s="99">
        <v>-0.012987012987012991</v>
      </c>
      <c r="H27" s="86">
        <v>1</v>
      </c>
      <c r="I27" s="58">
        <v>824</v>
      </c>
      <c r="J27" s="59">
        <v>-0.3543689320388349</v>
      </c>
      <c r="K27" s="88">
        <v>1</v>
      </c>
      <c r="L27" s="13"/>
      <c r="M27" s="13"/>
    </row>
    <row r="28" spans="1:13" ht="14.25" customHeight="1">
      <c r="A28" s="56">
        <v>18</v>
      </c>
      <c r="B28" s="84" t="s">
        <v>28</v>
      </c>
      <c r="C28" s="58">
        <v>501</v>
      </c>
      <c r="D28" s="60">
        <v>0.019835299707023517</v>
      </c>
      <c r="E28" s="58">
        <v>552</v>
      </c>
      <c r="F28" s="60">
        <v>0.019182652210175146</v>
      </c>
      <c r="G28" s="99">
        <v>-0.09239130434782605</v>
      </c>
      <c r="H28" s="86">
        <v>-2</v>
      </c>
      <c r="I28" s="58">
        <v>1095</v>
      </c>
      <c r="J28" s="59">
        <v>-0.5424657534246575</v>
      </c>
      <c r="K28" s="88">
        <v>-4</v>
      </c>
      <c r="L28" s="13"/>
      <c r="M28" s="13"/>
    </row>
    <row r="29" spans="1:11" ht="14.25" customHeight="1">
      <c r="A29" s="56">
        <v>19</v>
      </c>
      <c r="B29" s="84" t="s">
        <v>104</v>
      </c>
      <c r="C29" s="58">
        <v>322</v>
      </c>
      <c r="D29" s="60">
        <v>0.012748436139045055</v>
      </c>
      <c r="E29" s="58">
        <v>328</v>
      </c>
      <c r="F29" s="60">
        <v>0.011398387545176535</v>
      </c>
      <c r="G29" s="99">
        <v>-0.018292682926829285</v>
      </c>
      <c r="H29" s="86">
        <v>2</v>
      </c>
      <c r="I29" s="58">
        <v>328</v>
      </c>
      <c r="J29" s="59">
        <v>-0.018292682926829285</v>
      </c>
      <c r="K29" s="88">
        <v>3</v>
      </c>
    </row>
    <row r="30" spans="1:11" ht="14.25" customHeight="1">
      <c r="A30" s="64">
        <v>20</v>
      </c>
      <c r="B30" s="89" t="s">
        <v>32</v>
      </c>
      <c r="C30" s="66">
        <v>239</v>
      </c>
      <c r="D30" s="68">
        <v>0.009462348562831579</v>
      </c>
      <c r="E30" s="66">
        <v>332</v>
      </c>
      <c r="F30" s="68">
        <v>0.011537392271337226</v>
      </c>
      <c r="G30" s="100">
        <v>-0.2801204819277109</v>
      </c>
      <c r="H30" s="91">
        <v>0</v>
      </c>
      <c r="I30" s="66">
        <v>501</v>
      </c>
      <c r="J30" s="67">
        <v>-0.5229540918163673</v>
      </c>
      <c r="K30" s="93">
        <v>0</v>
      </c>
    </row>
    <row r="31" spans="1:11" ht="14.25" customHeight="1">
      <c r="A31" s="151" t="s">
        <v>50</v>
      </c>
      <c r="B31" s="152"/>
      <c r="C31" s="3">
        <f>SUM(C11:C30)</f>
        <v>23844</v>
      </c>
      <c r="D31" s="6">
        <f>C31/C33</f>
        <v>0.9440177369546282</v>
      </c>
      <c r="E31" s="3">
        <f>SUM(E11:E30)</f>
        <v>26787</v>
      </c>
      <c r="F31" s="6">
        <f>E31/E33</f>
        <v>0.9308798999165971</v>
      </c>
      <c r="G31" s="16">
        <f>C31/E31-1</f>
        <v>-0.10986672639713291</v>
      </c>
      <c r="H31" s="16"/>
      <c r="I31" s="3">
        <f>SUM(I11:I30)</f>
        <v>34910</v>
      </c>
      <c r="J31" s="17">
        <f>C31/I31-1</f>
        <v>-0.3169865368089373</v>
      </c>
      <c r="K31" s="18"/>
    </row>
    <row r="32" spans="1:11" ht="14.25" customHeight="1">
      <c r="A32" s="151" t="s">
        <v>12</v>
      </c>
      <c r="B32" s="152"/>
      <c r="C32" s="3">
        <f>C33-SUM(C11:C30)</f>
        <v>1414</v>
      </c>
      <c r="D32" s="6">
        <f>C32/C33</f>
        <v>0.055982263045371766</v>
      </c>
      <c r="E32" s="3">
        <f>E33-SUM(E11:E30)</f>
        <v>1989</v>
      </c>
      <c r="F32" s="6">
        <f>E32/E33</f>
        <v>0.06912010008340283</v>
      </c>
      <c r="G32" s="16">
        <f>C32/E32-1</f>
        <v>-0.2890899949723479</v>
      </c>
      <c r="H32" s="16"/>
      <c r="I32" s="3">
        <f>I33-SUM(I11:I30)</f>
        <v>3427</v>
      </c>
      <c r="J32" s="17">
        <f>C32/I32-1</f>
        <v>-0.5873942223519113</v>
      </c>
      <c r="K32" s="18"/>
    </row>
    <row r="33" spans="1:13" ht="14.25" customHeight="1">
      <c r="A33" s="143" t="s">
        <v>38</v>
      </c>
      <c r="B33" s="144"/>
      <c r="C33" s="23">
        <v>25258</v>
      </c>
      <c r="D33" s="96">
        <v>1</v>
      </c>
      <c r="E33" s="23">
        <v>28776</v>
      </c>
      <c r="F33" s="96">
        <v>0.9993397275507365</v>
      </c>
      <c r="G33" s="19">
        <v>-0.12225465665832635</v>
      </c>
      <c r="H33" s="19"/>
      <c r="I33" s="23">
        <v>38337</v>
      </c>
      <c r="J33" s="42">
        <v>-0.3411586717792211</v>
      </c>
      <c r="K33" s="97"/>
      <c r="L33" s="13"/>
      <c r="M33" s="13"/>
    </row>
    <row r="34" ht="14.25" customHeight="1">
      <c r="A34" t="s">
        <v>76</v>
      </c>
    </row>
    <row r="35" ht="14.25">
      <c r="A35" s="9" t="s">
        <v>78</v>
      </c>
    </row>
    <row r="39" spans="1:13" ht="14.25">
      <c r="A39" s="146" t="s">
        <v>106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3"/>
      <c r="M39" s="20"/>
    </row>
    <row r="40" spans="1:13" ht="14.25">
      <c r="A40" s="147" t="s">
        <v>90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3"/>
      <c r="M40" s="20"/>
    </row>
    <row r="41" spans="1:13" ht="15" customHeight="1">
      <c r="A41" s="14"/>
      <c r="B41" s="14"/>
      <c r="C41" s="14"/>
      <c r="D41" s="14"/>
      <c r="E41" s="14"/>
      <c r="F41" s="14"/>
      <c r="G41" s="14"/>
      <c r="H41" s="14"/>
      <c r="I41" s="14"/>
      <c r="J41" s="74"/>
      <c r="K41" s="75" t="s">
        <v>4</v>
      </c>
      <c r="L41" s="13"/>
      <c r="M41" s="13"/>
    </row>
    <row r="42" spans="1:13" ht="14.25">
      <c r="A42" s="136" t="s">
        <v>0</v>
      </c>
      <c r="B42" s="136" t="s">
        <v>49</v>
      </c>
      <c r="C42" s="133" t="s">
        <v>96</v>
      </c>
      <c r="D42" s="134"/>
      <c r="E42" s="134"/>
      <c r="F42" s="134"/>
      <c r="G42" s="134"/>
      <c r="H42" s="135"/>
      <c r="I42" s="133" t="s">
        <v>86</v>
      </c>
      <c r="J42" s="134"/>
      <c r="K42" s="135"/>
      <c r="L42" s="13"/>
      <c r="M42" s="13"/>
    </row>
    <row r="43" spans="1:13" ht="14.25">
      <c r="A43" s="137"/>
      <c r="B43" s="137"/>
      <c r="C43" s="156" t="s">
        <v>98</v>
      </c>
      <c r="D43" s="157"/>
      <c r="E43" s="157"/>
      <c r="F43" s="157"/>
      <c r="G43" s="157"/>
      <c r="H43" s="158"/>
      <c r="I43" s="114" t="s">
        <v>87</v>
      </c>
      <c r="J43" s="115"/>
      <c r="K43" s="116"/>
      <c r="L43" s="13"/>
      <c r="M43" s="13"/>
    </row>
    <row r="44" spans="1:13" ht="15" customHeight="1">
      <c r="A44" s="137"/>
      <c r="B44" s="137"/>
      <c r="C44" s="117">
        <v>2020</v>
      </c>
      <c r="D44" s="118"/>
      <c r="E44" s="121">
        <v>2019</v>
      </c>
      <c r="F44" s="118"/>
      <c r="G44" s="131" t="s">
        <v>5</v>
      </c>
      <c r="H44" s="140" t="s">
        <v>57</v>
      </c>
      <c r="I44" s="145">
        <v>2019</v>
      </c>
      <c r="J44" s="139" t="s">
        <v>100</v>
      </c>
      <c r="K44" s="140" t="s">
        <v>102</v>
      </c>
      <c r="L44" s="13"/>
      <c r="M44" s="13"/>
    </row>
    <row r="45" spans="1:13" ht="15" customHeight="1">
      <c r="A45" s="123" t="s">
        <v>6</v>
      </c>
      <c r="B45" s="123" t="s">
        <v>49</v>
      </c>
      <c r="C45" s="119"/>
      <c r="D45" s="120"/>
      <c r="E45" s="122"/>
      <c r="F45" s="120"/>
      <c r="G45" s="132"/>
      <c r="H45" s="139"/>
      <c r="I45" s="145"/>
      <c r="J45" s="139"/>
      <c r="K45" s="139"/>
      <c r="L45" s="13"/>
      <c r="M45" s="13"/>
    </row>
    <row r="46" spans="1:13" ht="15" customHeight="1">
      <c r="A46" s="123"/>
      <c r="B46" s="123"/>
      <c r="C46" s="108" t="s">
        <v>8</v>
      </c>
      <c r="D46" s="76" t="s">
        <v>2</v>
      </c>
      <c r="E46" s="108" t="s">
        <v>8</v>
      </c>
      <c r="F46" s="76" t="s">
        <v>2</v>
      </c>
      <c r="G46" s="125" t="s">
        <v>9</v>
      </c>
      <c r="H46" s="125" t="s">
        <v>58</v>
      </c>
      <c r="I46" s="77" t="s">
        <v>8</v>
      </c>
      <c r="J46" s="141" t="s">
        <v>101</v>
      </c>
      <c r="K46" s="141" t="s">
        <v>103</v>
      </c>
      <c r="L46" s="13"/>
      <c r="M46" s="13"/>
    </row>
    <row r="47" spans="1:13" ht="15" customHeight="1">
      <c r="A47" s="124"/>
      <c r="B47" s="124"/>
      <c r="C47" s="106" t="s">
        <v>10</v>
      </c>
      <c r="D47" s="39" t="s">
        <v>11</v>
      </c>
      <c r="E47" s="106" t="s">
        <v>10</v>
      </c>
      <c r="F47" s="39" t="s">
        <v>11</v>
      </c>
      <c r="G47" s="138"/>
      <c r="H47" s="138"/>
      <c r="I47" s="106" t="s">
        <v>10</v>
      </c>
      <c r="J47" s="142"/>
      <c r="K47" s="142"/>
      <c r="L47" s="13"/>
      <c r="M47" s="13"/>
    </row>
    <row r="48" spans="1:13" ht="14.25">
      <c r="A48" s="48">
        <v>1</v>
      </c>
      <c r="B48" s="78" t="s">
        <v>60</v>
      </c>
      <c r="C48" s="50">
        <v>1398</v>
      </c>
      <c r="D48" s="55">
        <v>0.0553488003800776</v>
      </c>
      <c r="E48" s="50">
        <v>319</v>
      </c>
      <c r="F48" s="55">
        <v>0.011085626911314985</v>
      </c>
      <c r="G48" s="79">
        <v>3.3824451410658307</v>
      </c>
      <c r="H48" s="80">
        <v>22</v>
      </c>
      <c r="I48" s="50">
        <v>1387</v>
      </c>
      <c r="J48" s="81">
        <v>0.007930785868781598</v>
      </c>
      <c r="K48" s="82">
        <v>1</v>
      </c>
      <c r="L48" s="13"/>
      <c r="M48" s="13"/>
    </row>
    <row r="49" spans="1:13" ht="14.25">
      <c r="A49" s="83">
        <v>2</v>
      </c>
      <c r="B49" s="84" t="s">
        <v>39</v>
      </c>
      <c r="C49" s="58">
        <v>1250</v>
      </c>
      <c r="D49" s="63">
        <v>0.04948927072610658</v>
      </c>
      <c r="E49" s="58">
        <v>1611</v>
      </c>
      <c r="F49" s="63">
        <v>0.055984153461217684</v>
      </c>
      <c r="G49" s="85">
        <v>-0.2240844196151459</v>
      </c>
      <c r="H49" s="86">
        <v>-1</v>
      </c>
      <c r="I49" s="58">
        <v>1466</v>
      </c>
      <c r="J49" s="87">
        <v>-0.1473396998635743</v>
      </c>
      <c r="K49" s="88">
        <v>-1</v>
      </c>
      <c r="L49" s="13"/>
      <c r="M49" s="13"/>
    </row>
    <row r="50" spans="1:13" ht="14.25">
      <c r="A50" s="83">
        <v>3</v>
      </c>
      <c r="B50" s="84" t="s">
        <v>45</v>
      </c>
      <c r="C50" s="58">
        <v>775</v>
      </c>
      <c r="D50" s="63">
        <v>0.03068334785018608</v>
      </c>
      <c r="E50" s="58">
        <v>677</v>
      </c>
      <c r="F50" s="63">
        <v>0.023526549902696692</v>
      </c>
      <c r="G50" s="85">
        <v>0.1447562776957163</v>
      </c>
      <c r="H50" s="86">
        <v>5</v>
      </c>
      <c r="I50" s="58">
        <v>757</v>
      </c>
      <c r="J50" s="87">
        <v>0.023778071334213946</v>
      </c>
      <c r="K50" s="88">
        <v>1</v>
      </c>
      <c r="L50" s="13"/>
      <c r="M50" s="13"/>
    </row>
    <row r="51" spans="1:13" ht="14.25">
      <c r="A51" s="83">
        <v>4</v>
      </c>
      <c r="B51" s="84" t="s">
        <v>41</v>
      </c>
      <c r="C51" s="58">
        <v>676</v>
      </c>
      <c r="D51" s="63">
        <v>0.02676379760867844</v>
      </c>
      <c r="E51" s="58">
        <v>755</v>
      </c>
      <c r="F51" s="63">
        <v>0.026237142062830135</v>
      </c>
      <c r="G51" s="85">
        <v>-0.10463576158940402</v>
      </c>
      <c r="H51" s="86">
        <v>1</v>
      </c>
      <c r="I51" s="58">
        <v>735</v>
      </c>
      <c r="J51" s="87">
        <v>-0.08027210884353742</v>
      </c>
      <c r="K51" s="88">
        <v>2</v>
      </c>
      <c r="L51" s="13"/>
      <c r="M51" s="13"/>
    </row>
    <row r="52" spans="1:13" ht="14.25">
      <c r="A52" s="83">
        <v>5</v>
      </c>
      <c r="B52" s="89" t="s">
        <v>51</v>
      </c>
      <c r="C52" s="66">
        <v>640</v>
      </c>
      <c r="D52" s="71">
        <v>0.025338506611766568</v>
      </c>
      <c r="E52" s="66">
        <v>604</v>
      </c>
      <c r="F52" s="71">
        <v>0.02098971365026411</v>
      </c>
      <c r="G52" s="90">
        <v>0.0596026490066226</v>
      </c>
      <c r="H52" s="91">
        <v>4</v>
      </c>
      <c r="I52" s="66">
        <v>718</v>
      </c>
      <c r="J52" s="92">
        <v>-0.10863509749303624</v>
      </c>
      <c r="K52" s="93">
        <v>2</v>
      </c>
      <c r="L52" s="13"/>
      <c r="M52" s="13"/>
    </row>
    <row r="53" spans="1:13" ht="14.25">
      <c r="A53" s="94">
        <v>6</v>
      </c>
      <c r="B53" s="78" t="s">
        <v>42</v>
      </c>
      <c r="C53" s="50">
        <v>618</v>
      </c>
      <c r="D53" s="55">
        <v>0.024467495446987092</v>
      </c>
      <c r="E53" s="50">
        <v>547</v>
      </c>
      <c r="F53" s="55">
        <v>0.019008896302474283</v>
      </c>
      <c r="G53" s="79">
        <v>0.12979890310786102</v>
      </c>
      <c r="H53" s="80">
        <v>4</v>
      </c>
      <c r="I53" s="50">
        <v>604</v>
      </c>
      <c r="J53" s="81">
        <v>0.023178807947019875</v>
      </c>
      <c r="K53" s="82">
        <v>6</v>
      </c>
      <c r="L53" s="13"/>
      <c r="M53" s="13"/>
    </row>
    <row r="54" spans="1:13" ht="14.25">
      <c r="A54" s="83">
        <v>7</v>
      </c>
      <c r="B54" s="84" t="s">
        <v>43</v>
      </c>
      <c r="C54" s="58">
        <v>611</v>
      </c>
      <c r="D54" s="63">
        <v>0.024190355530920898</v>
      </c>
      <c r="E54" s="58">
        <v>1011</v>
      </c>
      <c r="F54" s="63">
        <v>0.03513344453711426</v>
      </c>
      <c r="G54" s="85">
        <v>-0.3956478733926805</v>
      </c>
      <c r="H54" s="86">
        <v>-5</v>
      </c>
      <c r="I54" s="58">
        <v>684</v>
      </c>
      <c r="J54" s="87">
        <v>-0.10672514619883045</v>
      </c>
      <c r="K54" s="88">
        <v>2</v>
      </c>
      <c r="L54" s="13"/>
      <c r="M54" s="13"/>
    </row>
    <row r="55" spans="1:13" ht="14.25">
      <c r="A55" s="83"/>
      <c r="B55" s="84" t="s">
        <v>80</v>
      </c>
      <c r="C55" s="58">
        <v>611</v>
      </c>
      <c r="D55" s="63">
        <v>0.024190355530920898</v>
      </c>
      <c r="E55" s="58">
        <v>242</v>
      </c>
      <c r="F55" s="63">
        <v>0.008409785932721712</v>
      </c>
      <c r="G55" s="85">
        <v>1.5247933884297522</v>
      </c>
      <c r="H55" s="86">
        <v>21</v>
      </c>
      <c r="I55" s="58">
        <v>576</v>
      </c>
      <c r="J55" s="87">
        <v>0.06076388888888884</v>
      </c>
      <c r="K55" s="88">
        <v>8</v>
      </c>
      <c r="L55" s="13"/>
      <c r="M55" s="13"/>
    </row>
    <row r="56" spans="1:13" ht="14.25">
      <c r="A56" s="83">
        <v>9</v>
      </c>
      <c r="B56" s="84" t="s">
        <v>83</v>
      </c>
      <c r="C56" s="58">
        <v>482</v>
      </c>
      <c r="D56" s="63">
        <v>0.019083062791986696</v>
      </c>
      <c r="E56" s="58">
        <v>0</v>
      </c>
      <c r="F56" s="63">
        <v>0</v>
      </c>
      <c r="G56" s="85"/>
      <c r="H56" s="86"/>
      <c r="I56" s="58">
        <v>469</v>
      </c>
      <c r="J56" s="87">
        <v>0.02771855010660973</v>
      </c>
      <c r="K56" s="88">
        <v>14</v>
      </c>
      <c r="L56" s="13"/>
      <c r="M56" s="13"/>
    </row>
    <row r="57" spans="1:13" ht="14.25">
      <c r="A57" s="95">
        <v>10</v>
      </c>
      <c r="B57" s="89" t="s">
        <v>40</v>
      </c>
      <c r="C57" s="66">
        <v>478</v>
      </c>
      <c r="D57" s="71">
        <v>0.018924697125663158</v>
      </c>
      <c r="E57" s="66">
        <v>832</v>
      </c>
      <c r="F57" s="71">
        <v>0.02891298304142341</v>
      </c>
      <c r="G57" s="90">
        <v>-0.4254807692307693</v>
      </c>
      <c r="H57" s="91">
        <v>-6</v>
      </c>
      <c r="I57" s="66">
        <v>673</v>
      </c>
      <c r="J57" s="92">
        <v>-0.28974739970282315</v>
      </c>
      <c r="K57" s="93">
        <v>0</v>
      </c>
      <c r="L57" s="13"/>
      <c r="M57" s="13"/>
    </row>
    <row r="58" spans="1:13" ht="14.25">
      <c r="A58" s="94">
        <v>11</v>
      </c>
      <c r="B58" s="78" t="s">
        <v>69</v>
      </c>
      <c r="C58" s="50">
        <v>447</v>
      </c>
      <c r="D58" s="55">
        <v>0.017697363211655714</v>
      </c>
      <c r="E58" s="50">
        <v>697</v>
      </c>
      <c r="F58" s="55">
        <v>0.02422157353350014</v>
      </c>
      <c r="G58" s="79">
        <v>-0.35868005738880915</v>
      </c>
      <c r="H58" s="80">
        <v>-5</v>
      </c>
      <c r="I58" s="50">
        <v>523</v>
      </c>
      <c r="J58" s="81">
        <v>-0.14531548757170176</v>
      </c>
      <c r="K58" s="82">
        <v>7</v>
      </c>
      <c r="L58" s="13"/>
      <c r="M58" s="13"/>
    </row>
    <row r="59" spans="1:13" ht="14.25">
      <c r="A59" s="83">
        <v>12</v>
      </c>
      <c r="B59" s="84" t="s">
        <v>65</v>
      </c>
      <c r="C59" s="58">
        <v>419</v>
      </c>
      <c r="D59" s="63">
        <v>0.016588803547390927</v>
      </c>
      <c r="E59" s="58">
        <v>432</v>
      </c>
      <c r="F59" s="63">
        <v>0.015012510425354461</v>
      </c>
      <c r="G59" s="85">
        <v>-0.03009259259259256</v>
      </c>
      <c r="H59" s="86">
        <v>1</v>
      </c>
      <c r="I59" s="58">
        <v>494</v>
      </c>
      <c r="J59" s="87">
        <v>-0.15182186234817818</v>
      </c>
      <c r="K59" s="88">
        <v>7</v>
      </c>
      <c r="L59" s="13"/>
      <c r="M59" s="13"/>
    </row>
    <row r="60" spans="1:13" ht="14.25">
      <c r="A60" s="83">
        <v>13</v>
      </c>
      <c r="B60" s="84" t="s">
        <v>63</v>
      </c>
      <c r="C60" s="58">
        <v>392</v>
      </c>
      <c r="D60" s="63">
        <v>0.015519835299707024</v>
      </c>
      <c r="E60" s="58">
        <v>366</v>
      </c>
      <c r="F60" s="63">
        <v>0.012718932443703085</v>
      </c>
      <c r="G60" s="85">
        <v>0.0710382513661203</v>
      </c>
      <c r="H60" s="86">
        <v>4</v>
      </c>
      <c r="I60" s="58">
        <v>642</v>
      </c>
      <c r="J60" s="87">
        <v>-0.38940809968847356</v>
      </c>
      <c r="K60" s="88">
        <v>-2</v>
      </c>
      <c r="L60" s="13"/>
      <c r="M60" s="13"/>
    </row>
    <row r="61" spans="1:13" ht="14.25">
      <c r="A61" s="83">
        <v>14</v>
      </c>
      <c r="B61" s="84" t="s">
        <v>53</v>
      </c>
      <c r="C61" s="58">
        <v>339</v>
      </c>
      <c r="D61" s="63">
        <v>0.013421490220920105</v>
      </c>
      <c r="E61" s="58">
        <v>340</v>
      </c>
      <c r="F61" s="63">
        <v>0.011815401723658605</v>
      </c>
      <c r="G61" s="85">
        <v>-0.002941176470588225</v>
      </c>
      <c r="H61" s="86">
        <v>6</v>
      </c>
      <c r="I61" s="58">
        <v>531</v>
      </c>
      <c r="J61" s="87">
        <v>-0.3615819209039548</v>
      </c>
      <c r="K61" s="88">
        <v>3</v>
      </c>
      <c r="L61" s="13"/>
      <c r="M61" s="13"/>
    </row>
    <row r="62" spans="1:13" ht="14.25">
      <c r="A62" s="95">
        <v>15</v>
      </c>
      <c r="B62" s="89" t="s">
        <v>62</v>
      </c>
      <c r="C62" s="66">
        <v>311</v>
      </c>
      <c r="D62" s="71">
        <v>0.012312930556655317</v>
      </c>
      <c r="E62" s="66">
        <v>475</v>
      </c>
      <c r="F62" s="71">
        <v>0.016506811231581875</v>
      </c>
      <c r="G62" s="90">
        <v>-0.3452631578947368</v>
      </c>
      <c r="H62" s="91">
        <v>-4</v>
      </c>
      <c r="I62" s="66">
        <v>413</v>
      </c>
      <c r="J62" s="92">
        <v>-0.24697336561743344</v>
      </c>
      <c r="K62" s="93">
        <v>12</v>
      </c>
      <c r="L62" s="13"/>
      <c r="M62" s="13"/>
    </row>
    <row r="63" spans="1:13" ht="14.25">
      <c r="A63" s="94">
        <v>16</v>
      </c>
      <c r="B63" s="78" t="s">
        <v>107</v>
      </c>
      <c r="C63" s="50">
        <v>298</v>
      </c>
      <c r="D63" s="55">
        <v>0.011798242141103808</v>
      </c>
      <c r="E63" s="50">
        <v>116</v>
      </c>
      <c r="F63" s="55">
        <v>0.004031137058659994</v>
      </c>
      <c r="G63" s="79">
        <v>1.5689655172413794</v>
      </c>
      <c r="H63" s="80">
        <v>57</v>
      </c>
      <c r="I63" s="50">
        <v>212</v>
      </c>
      <c r="J63" s="81">
        <v>0.4056603773584906</v>
      </c>
      <c r="K63" s="82">
        <v>39</v>
      </c>
      <c r="L63" s="13"/>
      <c r="M63" s="13"/>
    </row>
    <row r="64" spans="1:13" ht="14.25">
      <c r="A64" s="83">
        <v>17</v>
      </c>
      <c r="B64" s="84" t="s">
        <v>81</v>
      </c>
      <c r="C64" s="58">
        <v>288</v>
      </c>
      <c r="D64" s="63">
        <v>0.011402327975294956</v>
      </c>
      <c r="E64" s="58">
        <v>359</v>
      </c>
      <c r="F64" s="63">
        <v>0.012475674172921879</v>
      </c>
      <c r="G64" s="85">
        <v>-0.1977715877437326</v>
      </c>
      <c r="H64" s="86">
        <v>2</v>
      </c>
      <c r="I64" s="58">
        <v>691</v>
      </c>
      <c r="J64" s="87">
        <v>-0.5832127351664255</v>
      </c>
      <c r="K64" s="88">
        <v>-9</v>
      </c>
      <c r="L64" s="13"/>
      <c r="M64" s="13"/>
    </row>
    <row r="65" spans="1:13" ht="14.25">
      <c r="A65" s="83">
        <v>18</v>
      </c>
      <c r="B65" s="84" t="s">
        <v>108</v>
      </c>
      <c r="C65" s="58">
        <v>286</v>
      </c>
      <c r="D65" s="63">
        <v>0.011323145142133185</v>
      </c>
      <c r="E65" s="58">
        <v>135</v>
      </c>
      <c r="F65" s="63">
        <v>0.004691409507923269</v>
      </c>
      <c r="G65" s="85">
        <v>1.1185185185185187</v>
      </c>
      <c r="H65" s="86">
        <v>44</v>
      </c>
      <c r="I65" s="58">
        <v>248</v>
      </c>
      <c r="J65" s="87">
        <v>0.153225806451613</v>
      </c>
      <c r="K65" s="88">
        <v>28</v>
      </c>
      <c r="L65" s="13"/>
      <c r="M65" s="13"/>
    </row>
    <row r="66" spans="1:11" ht="14.25">
      <c r="A66" s="83">
        <v>19</v>
      </c>
      <c r="B66" s="84" t="s">
        <v>46</v>
      </c>
      <c r="C66" s="58">
        <v>281</v>
      </c>
      <c r="D66" s="63">
        <v>0.011125188059228758</v>
      </c>
      <c r="E66" s="58">
        <v>405</v>
      </c>
      <c r="F66" s="63">
        <v>0.014074228523769808</v>
      </c>
      <c r="G66" s="85">
        <v>-0.3061728395061728</v>
      </c>
      <c r="H66" s="86">
        <v>-5</v>
      </c>
      <c r="I66" s="58">
        <v>462</v>
      </c>
      <c r="J66" s="87">
        <v>-0.3917748917748918</v>
      </c>
      <c r="K66" s="88">
        <v>5</v>
      </c>
    </row>
    <row r="67" spans="1:11" ht="14.25">
      <c r="A67" s="95">
        <v>20</v>
      </c>
      <c r="B67" s="89" t="s">
        <v>109</v>
      </c>
      <c r="C67" s="66">
        <v>278</v>
      </c>
      <c r="D67" s="71">
        <v>0.011006413809486103</v>
      </c>
      <c r="E67" s="66">
        <v>226</v>
      </c>
      <c r="F67" s="71">
        <v>0.007853767028078955</v>
      </c>
      <c r="G67" s="90">
        <v>0.23008849557522115</v>
      </c>
      <c r="H67" s="91">
        <v>13</v>
      </c>
      <c r="I67" s="66">
        <v>481</v>
      </c>
      <c r="J67" s="92">
        <v>-0.422037422037422</v>
      </c>
      <c r="K67" s="93">
        <v>1</v>
      </c>
    </row>
    <row r="68" spans="1:11" ht="14.25">
      <c r="A68" s="151" t="s">
        <v>50</v>
      </c>
      <c r="B68" s="152"/>
      <c r="C68" s="3">
        <f>SUM(C48:C67)</f>
        <v>10878</v>
      </c>
      <c r="D68" s="6">
        <f>C68/C70</f>
        <v>0.4306754295668699</v>
      </c>
      <c r="E68" s="3">
        <f>SUM(E48:E67)</f>
        <v>10149</v>
      </c>
      <c r="F68" s="6">
        <f>E68/E70</f>
        <v>0.35268974145120935</v>
      </c>
      <c r="G68" s="16">
        <f>C68/E68-1</f>
        <v>0.0718297369198937</v>
      </c>
      <c r="H68" s="16"/>
      <c r="I68" s="3">
        <f>SUM(I48:I67)</f>
        <v>12766</v>
      </c>
      <c r="J68" s="17">
        <f>C68/I68-1</f>
        <v>-0.14789284035719885</v>
      </c>
      <c r="K68" s="18"/>
    </row>
    <row r="69" spans="1:11" ht="14.25">
      <c r="A69" s="151" t="s">
        <v>12</v>
      </c>
      <c r="B69" s="152"/>
      <c r="C69" s="25">
        <f>C70-SUM(C48:C67)</f>
        <v>14380</v>
      </c>
      <c r="D69" s="6">
        <f>C69/C70</f>
        <v>0.5693245704331301</v>
      </c>
      <c r="E69" s="25">
        <f>E70-SUM(E48:E67)</f>
        <v>18627</v>
      </c>
      <c r="F69" s="6">
        <f>E69/E70</f>
        <v>0.6473102585487907</v>
      </c>
      <c r="G69" s="16">
        <f>C69/E69-1</f>
        <v>-0.2280023621624524</v>
      </c>
      <c r="H69" s="16"/>
      <c r="I69" s="25">
        <f>I70-SUM(I48:I67)</f>
        <v>25571</v>
      </c>
      <c r="J69" s="17">
        <f>C69/I69-1</f>
        <v>-0.43764420632748036</v>
      </c>
      <c r="K69" s="18"/>
    </row>
    <row r="70" spans="1:12" ht="14.25">
      <c r="A70" s="143" t="s">
        <v>38</v>
      </c>
      <c r="B70" s="144"/>
      <c r="C70" s="23">
        <v>25258</v>
      </c>
      <c r="D70" s="96">
        <v>1</v>
      </c>
      <c r="E70" s="23">
        <v>28776</v>
      </c>
      <c r="F70" s="96">
        <v>1</v>
      </c>
      <c r="G70" s="19">
        <v>-0.12225465665832635</v>
      </c>
      <c r="H70" s="19"/>
      <c r="I70" s="23">
        <v>38337</v>
      </c>
      <c r="J70" s="42">
        <v>-0.3411586717792211</v>
      </c>
      <c r="K70" s="97"/>
      <c r="L70" s="13"/>
    </row>
    <row r="71" ht="14.25">
      <c r="A71" t="s">
        <v>76</v>
      </c>
    </row>
    <row r="72" ht="15" customHeight="1">
      <c r="A72" s="9" t="s">
        <v>78</v>
      </c>
    </row>
  </sheetData>
  <sheetProtection/>
  <mergeCells count="48"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9:J10"/>
    <mergeCell ref="A2:K2"/>
    <mergeCell ref="A3:K3"/>
    <mergeCell ref="I5:K5"/>
    <mergeCell ref="I6:K6"/>
    <mergeCell ref="C5:H5"/>
    <mergeCell ref="G7:G8"/>
    <mergeCell ref="J7:J8"/>
  </mergeCells>
  <conditionalFormatting sqref="G31:H31 J31">
    <cfRule type="cellIs" priority="950" dxfId="100" operator="lessThan">
      <formula>0</formula>
    </cfRule>
  </conditionalFormatting>
  <conditionalFormatting sqref="K31">
    <cfRule type="cellIs" priority="949" dxfId="100" operator="lessThan">
      <formula>0</formula>
    </cfRule>
  </conditionalFormatting>
  <conditionalFormatting sqref="K32">
    <cfRule type="cellIs" priority="951" dxfId="100" operator="lessThan">
      <formula>0</formula>
    </cfRule>
  </conditionalFormatting>
  <conditionalFormatting sqref="G32:H32 J32">
    <cfRule type="cellIs" priority="952" dxfId="100" operator="lessThan">
      <formula>0</formula>
    </cfRule>
  </conditionalFormatting>
  <conditionalFormatting sqref="K68">
    <cfRule type="cellIs" priority="945" dxfId="100" operator="lessThan">
      <formula>0</formula>
    </cfRule>
  </conditionalFormatting>
  <conditionalFormatting sqref="K69">
    <cfRule type="cellIs" priority="947" dxfId="100" operator="lessThan">
      <formula>0</formula>
    </cfRule>
  </conditionalFormatting>
  <conditionalFormatting sqref="G69:H69 J69">
    <cfRule type="cellIs" priority="948" dxfId="100" operator="lessThan">
      <formula>0</formula>
    </cfRule>
  </conditionalFormatting>
  <conditionalFormatting sqref="G68:H68 J68">
    <cfRule type="cellIs" priority="946" dxfId="100" operator="lessThan">
      <formula>0</formula>
    </cfRule>
  </conditionalFormatting>
  <conditionalFormatting sqref="G11:G30 J11:J30">
    <cfRule type="cellIs" priority="32" dxfId="100" operator="lessThan">
      <formula>0</formula>
    </cfRule>
  </conditionalFormatting>
  <conditionalFormatting sqref="K11:K30">
    <cfRule type="cellIs" priority="29" dxfId="100" operator="lessThan">
      <formula>0</formula>
    </cfRule>
    <cfRule type="cellIs" priority="30" dxfId="102" operator="equal">
      <formula>0</formula>
    </cfRule>
    <cfRule type="cellIs" priority="31" dxfId="103" operator="greaterThan">
      <formula>0</formula>
    </cfRule>
  </conditionalFormatting>
  <conditionalFormatting sqref="H11:H30">
    <cfRule type="cellIs" priority="26" dxfId="100" operator="lessThan">
      <formula>0</formula>
    </cfRule>
    <cfRule type="cellIs" priority="27" dxfId="102" operator="equal">
      <formula>0</formula>
    </cfRule>
    <cfRule type="cellIs" priority="28" dxfId="103" operator="greaterThan">
      <formula>0</formula>
    </cfRule>
  </conditionalFormatting>
  <conditionalFormatting sqref="G33 J33">
    <cfRule type="cellIs" priority="25" dxfId="100" operator="lessThan">
      <formula>0</formula>
    </cfRule>
  </conditionalFormatting>
  <conditionalFormatting sqref="K33">
    <cfRule type="cellIs" priority="24" dxfId="100" operator="lessThan">
      <formula>0</formula>
    </cfRule>
  </conditionalFormatting>
  <conditionalFormatting sqref="H33">
    <cfRule type="cellIs" priority="23" dxfId="100" operator="lessThan">
      <formula>0</formula>
    </cfRule>
  </conditionalFormatting>
  <conditionalFormatting sqref="G48:G67 J48:J67">
    <cfRule type="cellIs" priority="16" dxfId="100" operator="lessThan">
      <formula>0</formula>
    </cfRule>
  </conditionalFormatting>
  <conditionalFormatting sqref="K48:K67">
    <cfRule type="cellIs" priority="13" dxfId="100" operator="lessThan">
      <formula>0</formula>
    </cfRule>
    <cfRule type="cellIs" priority="14" dxfId="102" operator="equal">
      <formula>0</formula>
    </cfRule>
    <cfRule type="cellIs" priority="15" dxfId="103" operator="greaterThan">
      <formula>0</formula>
    </cfRule>
  </conditionalFormatting>
  <conditionalFormatting sqref="H48:H67">
    <cfRule type="cellIs" priority="10" dxfId="100" operator="lessThan">
      <formula>0</formula>
    </cfRule>
    <cfRule type="cellIs" priority="11" dxfId="102" operator="equal">
      <formula>0</formula>
    </cfRule>
    <cfRule type="cellIs" priority="12" dxfId="103" operator="greaterThan">
      <formula>0</formula>
    </cfRule>
  </conditionalFormatting>
  <conditionalFormatting sqref="G70 J70">
    <cfRule type="cellIs" priority="9" dxfId="100" operator="lessThan">
      <formula>0</formula>
    </cfRule>
  </conditionalFormatting>
  <conditionalFormatting sqref="K70">
    <cfRule type="cellIs" priority="8" dxfId="100" operator="lessThan">
      <formula>0</formula>
    </cfRule>
  </conditionalFormatting>
  <conditionalFormatting sqref="H70">
    <cfRule type="cellIs" priority="7" dxfId="100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showGridLines="0" zoomScalePageLayoutView="0" workbookViewId="0" topLeftCell="A1">
      <selection activeCell="C15" sqref="C15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15" ht="14.25">
      <c r="A1" t="s">
        <v>3</v>
      </c>
      <c r="C1" s="46"/>
      <c r="K1" s="47">
        <v>43866</v>
      </c>
      <c r="O1" s="46"/>
    </row>
    <row r="2" spans="1:13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4.25" customHeight="1">
      <c r="A3" s="146" t="s">
        <v>110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3"/>
      <c r="M3" s="20"/>
    </row>
    <row r="4" spans="1:13" ht="14.25" customHeight="1">
      <c r="A4" s="147" t="s">
        <v>91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3"/>
      <c r="M4" s="20"/>
    </row>
    <row r="5" spans="1:13" ht="14.25" customHeight="1">
      <c r="A5" s="14"/>
      <c r="B5" s="14"/>
      <c r="C5" s="14"/>
      <c r="D5" s="14"/>
      <c r="E5" s="14"/>
      <c r="F5" s="14"/>
      <c r="G5" s="14"/>
      <c r="H5" s="14"/>
      <c r="I5" s="14"/>
      <c r="J5" s="74"/>
      <c r="K5" s="75" t="s">
        <v>4</v>
      </c>
      <c r="L5" s="13"/>
      <c r="M5" s="13"/>
    </row>
    <row r="6" spans="1:13" ht="14.25" customHeight="1">
      <c r="A6" s="136" t="s">
        <v>0</v>
      </c>
      <c r="B6" s="136" t="s">
        <v>1</v>
      </c>
      <c r="C6" s="133" t="s">
        <v>96</v>
      </c>
      <c r="D6" s="134"/>
      <c r="E6" s="134"/>
      <c r="F6" s="134"/>
      <c r="G6" s="134"/>
      <c r="H6" s="135"/>
      <c r="I6" s="133" t="s">
        <v>86</v>
      </c>
      <c r="J6" s="134"/>
      <c r="K6" s="135"/>
      <c r="L6" s="13"/>
      <c r="M6" s="13"/>
    </row>
    <row r="7" spans="1:13" ht="14.25" customHeight="1">
      <c r="A7" s="137"/>
      <c r="B7" s="137"/>
      <c r="C7" s="156" t="s">
        <v>98</v>
      </c>
      <c r="D7" s="157"/>
      <c r="E7" s="157"/>
      <c r="F7" s="157"/>
      <c r="G7" s="157"/>
      <c r="H7" s="158"/>
      <c r="I7" s="114" t="s">
        <v>87</v>
      </c>
      <c r="J7" s="115"/>
      <c r="K7" s="116"/>
      <c r="L7" s="13"/>
      <c r="M7" s="13"/>
    </row>
    <row r="8" spans="1:13" ht="14.25" customHeight="1">
      <c r="A8" s="137"/>
      <c r="B8" s="137"/>
      <c r="C8" s="117">
        <v>2020</v>
      </c>
      <c r="D8" s="118"/>
      <c r="E8" s="121">
        <v>2019</v>
      </c>
      <c r="F8" s="118"/>
      <c r="G8" s="131" t="s">
        <v>5</v>
      </c>
      <c r="H8" s="140" t="s">
        <v>57</v>
      </c>
      <c r="I8" s="145">
        <v>2019</v>
      </c>
      <c r="J8" s="139" t="s">
        <v>100</v>
      </c>
      <c r="K8" s="140" t="s">
        <v>102</v>
      </c>
      <c r="L8" s="13"/>
      <c r="M8" s="13"/>
    </row>
    <row r="9" spans="1:13" ht="14.25" customHeight="1">
      <c r="A9" s="123" t="s">
        <v>6</v>
      </c>
      <c r="B9" s="123" t="s">
        <v>7</v>
      </c>
      <c r="C9" s="119"/>
      <c r="D9" s="120"/>
      <c r="E9" s="122"/>
      <c r="F9" s="120"/>
      <c r="G9" s="132"/>
      <c r="H9" s="139"/>
      <c r="I9" s="145"/>
      <c r="J9" s="139"/>
      <c r="K9" s="139"/>
      <c r="L9" s="13"/>
      <c r="M9" s="13"/>
    </row>
    <row r="10" spans="1:13" ht="14.25" customHeight="1">
      <c r="A10" s="123"/>
      <c r="B10" s="123"/>
      <c r="C10" s="108" t="s">
        <v>8</v>
      </c>
      <c r="D10" s="76" t="s">
        <v>2</v>
      </c>
      <c r="E10" s="108" t="s">
        <v>8</v>
      </c>
      <c r="F10" s="76" t="s">
        <v>2</v>
      </c>
      <c r="G10" s="125" t="s">
        <v>9</v>
      </c>
      <c r="H10" s="125" t="s">
        <v>58</v>
      </c>
      <c r="I10" s="77" t="s">
        <v>8</v>
      </c>
      <c r="J10" s="141" t="s">
        <v>101</v>
      </c>
      <c r="K10" s="141" t="s">
        <v>103</v>
      </c>
      <c r="L10" s="13"/>
      <c r="M10" s="13"/>
    </row>
    <row r="11" spans="1:13" ht="14.25" customHeight="1">
      <c r="A11" s="124"/>
      <c r="B11" s="124"/>
      <c r="C11" s="106" t="s">
        <v>10</v>
      </c>
      <c r="D11" s="39" t="s">
        <v>11</v>
      </c>
      <c r="E11" s="106" t="s">
        <v>10</v>
      </c>
      <c r="F11" s="39" t="s">
        <v>11</v>
      </c>
      <c r="G11" s="138"/>
      <c r="H11" s="138"/>
      <c r="I11" s="106" t="s">
        <v>10</v>
      </c>
      <c r="J11" s="142"/>
      <c r="K11" s="142"/>
      <c r="L11" s="13"/>
      <c r="M11" s="13"/>
    </row>
    <row r="12" spans="1:13" ht="14.25" customHeight="1">
      <c r="A12" s="48">
        <v>1</v>
      </c>
      <c r="B12" s="78" t="s">
        <v>21</v>
      </c>
      <c r="C12" s="50">
        <v>3029</v>
      </c>
      <c r="D12" s="52">
        <v>0.21311475409836064</v>
      </c>
      <c r="E12" s="50">
        <v>2173</v>
      </c>
      <c r="F12" s="52">
        <v>0.12669815171127047</v>
      </c>
      <c r="G12" s="98">
        <v>0.39392544868844914</v>
      </c>
      <c r="H12" s="80">
        <v>1</v>
      </c>
      <c r="I12" s="50">
        <v>2543</v>
      </c>
      <c r="J12" s="51">
        <v>0.19111285882815565</v>
      </c>
      <c r="K12" s="82">
        <v>0</v>
      </c>
      <c r="L12" s="13"/>
      <c r="M12" s="13"/>
    </row>
    <row r="13" spans="1:13" ht="14.25" customHeight="1">
      <c r="A13" s="83">
        <v>2</v>
      </c>
      <c r="B13" s="84" t="s">
        <v>19</v>
      </c>
      <c r="C13" s="58">
        <v>1785</v>
      </c>
      <c r="D13" s="60">
        <v>0.12558924927882925</v>
      </c>
      <c r="E13" s="58">
        <v>2425</v>
      </c>
      <c r="F13" s="60">
        <v>0.1413911725263833</v>
      </c>
      <c r="G13" s="99">
        <v>-0.2639175257731958</v>
      </c>
      <c r="H13" s="86">
        <v>-1</v>
      </c>
      <c r="I13" s="58">
        <v>1544</v>
      </c>
      <c r="J13" s="59">
        <v>0.15608808290155451</v>
      </c>
      <c r="K13" s="88">
        <v>0</v>
      </c>
      <c r="L13" s="13"/>
      <c r="M13" s="13"/>
    </row>
    <row r="14" spans="1:13" ht="14.25" customHeight="1">
      <c r="A14" s="56">
        <v>3</v>
      </c>
      <c r="B14" s="84" t="s">
        <v>25</v>
      </c>
      <c r="C14" s="58">
        <v>1339</v>
      </c>
      <c r="D14" s="60">
        <v>0.09420952648983325</v>
      </c>
      <c r="E14" s="58">
        <v>1293</v>
      </c>
      <c r="F14" s="60">
        <v>0.07538919013468602</v>
      </c>
      <c r="G14" s="99">
        <v>0.03557617942768765</v>
      </c>
      <c r="H14" s="86">
        <v>3</v>
      </c>
      <c r="I14" s="58">
        <v>1130</v>
      </c>
      <c r="J14" s="59">
        <v>0.18495575221238947</v>
      </c>
      <c r="K14" s="88">
        <v>0</v>
      </c>
      <c r="L14" s="13"/>
      <c r="M14" s="13"/>
    </row>
    <row r="15" spans="1:13" ht="14.25" customHeight="1">
      <c r="A15" s="56">
        <v>4</v>
      </c>
      <c r="B15" s="84" t="s">
        <v>24</v>
      </c>
      <c r="C15" s="58">
        <v>1068</v>
      </c>
      <c r="D15" s="60">
        <v>0.0751424751987617</v>
      </c>
      <c r="E15" s="58">
        <v>1339</v>
      </c>
      <c r="F15" s="60">
        <v>0.07807124948982566</v>
      </c>
      <c r="G15" s="99">
        <v>-0.20238984316654218</v>
      </c>
      <c r="H15" s="86">
        <v>1</v>
      </c>
      <c r="I15" s="58">
        <v>957</v>
      </c>
      <c r="J15" s="59">
        <v>0.11598746081504707</v>
      </c>
      <c r="K15" s="88">
        <v>0</v>
      </c>
      <c r="L15" s="13"/>
      <c r="M15" s="13"/>
    </row>
    <row r="16" spans="1:13" ht="14.25" customHeight="1">
      <c r="A16" s="64">
        <v>5</v>
      </c>
      <c r="B16" s="89" t="s">
        <v>20</v>
      </c>
      <c r="C16" s="66">
        <v>932</v>
      </c>
      <c r="D16" s="68">
        <v>0.06557377049180328</v>
      </c>
      <c r="E16" s="66">
        <v>1451</v>
      </c>
      <c r="F16" s="68">
        <v>0.08460148096320914</v>
      </c>
      <c r="G16" s="100">
        <v>-0.357684355616816</v>
      </c>
      <c r="H16" s="91">
        <v>-1</v>
      </c>
      <c r="I16" s="66">
        <v>933</v>
      </c>
      <c r="J16" s="67">
        <v>-0.001071811361200381</v>
      </c>
      <c r="K16" s="93">
        <v>0</v>
      </c>
      <c r="L16" s="13"/>
      <c r="M16" s="13"/>
    </row>
    <row r="17" spans="1:13" ht="14.25" customHeight="1">
      <c r="A17" s="48">
        <v>6</v>
      </c>
      <c r="B17" s="78" t="s">
        <v>31</v>
      </c>
      <c r="C17" s="50">
        <v>718</v>
      </c>
      <c r="D17" s="52">
        <v>0.050517132202912825</v>
      </c>
      <c r="E17" s="50">
        <v>1154</v>
      </c>
      <c r="F17" s="52">
        <v>0.06728470643111188</v>
      </c>
      <c r="G17" s="98">
        <v>-0.37781629116117854</v>
      </c>
      <c r="H17" s="80">
        <v>1</v>
      </c>
      <c r="I17" s="50">
        <v>763</v>
      </c>
      <c r="J17" s="51">
        <v>-0.05897771952817821</v>
      </c>
      <c r="K17" s="82">
        <v>2</v>
      </c>
      <c r="L17" s="13"/>
      <c r="M17" s="13"/>
    </row>
    <row r="18" spans="1:13" ht="14.25" customHeight="1">
      <c r="A18" s="56">
        <v>7</v>
      </c>
      <c r="B18" s="84" t="s">
        <v>28</v>
      </c>
      <c r="C18" s="58">
        <v>660</v>
      </c>
      <c r="D18" s="60">
        <v>0.04643636107788644</v>
      </c>
      <c r="E18" s="58">
        <v>872</v>
      </c>
      <c r="F18" s="60">
        <v>0.05084251647134278</v>
      </c>
      <c r="G18" s="99">
        <v>-0.24311926605504586</v>
      </c>
      <c r="H18" s="86">
        <v>1</v>
      </c>
      <c r="I18" s="58">
        <v>776</v>
      </c>
      <c r="J18" s="59">
        <v>-0.14948453608247425</v>
      </c>
      <c r="K18" s="88">
        <v>0</v>
      </c>
      <c r="L18" s="13"/>
      <c r="M18" s="13"/>
    </row>
    <row r="19" spans="1:13" ht="14.25" customHeight="1">
      <c r="A19" s="56">
        <v>8</v>
      </c>
      <c r="B19" s="84" t="s">
        <v>26</v>
      </c>
      <c r="C19" s="58">
        <v>625</v>
      </c>
      <c r="D19" s="60">
        <v>0.043973826778301556</v>
      </c>
      <c r="E19" s="58">
        <v>768</v>
      </c>
      <c r="F19" s="60">
        <v>0.04477873010320098</v>
      </c>
      <c r="G19" s="99">
        <v>-0.18619791666666663</v>
      </c>
      <c r="H19" s="86">
        <v>1</v>
      </c>
      <c r="I19" s="58">
        <v>823</v>
      </c>
      <c r="J19" s="59">
        <v>-0.24058323207776433</v>
      </c>
      <c r="K19" s="88">
        <v>-2</v>
      </c>
      <c r="L19" s="13"/>
      <c r="M19" s="13"/>
    </row>
    <row r="20" spans="1:13" ht="14.25" customHeight="1">
      <c r="A20" s="56">
        <v>9</v>
      </c>
      <c r="B20" s="84" t="s">
        <v>22</v>
      </c>
      <c r="C20" s="58">
        <v>438</v>
      </c>
      <c r="D20" s="60">
        <v>0.03081685780623373</v>
      </c>
      <c r="E20" s="58">
        <v>1499</v>
      </c>
      <c r="F20" s="60">
        <v>0.0874001515946592</v>
      </c>
      <c r="G20" s="99">
        <v>-0.7078052034689792</v>
      </c>
      <c r="H20" s="86">
        <v>-6</v>
      </c>
      <c r="I20" s="58">
        <v>354</v>
      </c>
      <c r="J20" s="59">
        <v>0.23728813559322037</v>
      </c>
      <c r="K20" s="88">
        <v>5</v>
      </c>
      <c r="L20" s="13"/>
      <c r="M20" s="13"/>
    </row>
    <row r="21" spans="1:13" ht="14.25" customHeight="1">
      <c r="A21" s="64">
        <v>10</v>
      </c>
      <c r="B21" s="89" t="s">
        <v>27</v>
      </c>
      <c r="C21" s="66">
        <v>406</v>
      </c>
      <c r="D21" s="68">
        <v>0.02856539787518469</v>
      </c>
      <c r="E21" s="66">
        <v>345</v>
      </c>
      <c r="F21" s="68">
        <v>0.020115445163547314</v>
      </c>
      <c r="G21" s="100">
        <v>0.1768115942028985</v>
      </c>
      <c r="H21" s="91">
        <v>5</v>
      </c>
      <c r="I21" s="66">
        <v>255</v>
      </c>
      <c r="J21" s="67">
        <v>0.5921568627450979</v>
      </c>
      <c r="K21" s="93">
        <v>7</v>
      </c>
      <c r="L21" s="13"/>
      <c r="M21" s="13"/>
    </row>
    <row r="22" spans="1:13" ht="14.25" customHeight="1">
      <c r="A22" s="48">
        <v>11</v>
      </c>
      <c r="B22" s="78" t="s">
        <v>32</v>
      </c>
      <c r="C22" s="50">
        <v>402</v>
      </c>
      <c r="D22" s="52">
        <v>0.02828396538380356</v>
      </c>
      <c r="E22" s="50">
        <v>489</v>
      </c>
      <c r="F22" s="52">
        <v>0.0285114570578975</v>
      </c>
      <c r="G22" s="98">
        <v>-0.17791411042944782</v>
      </c>
      <c r="H22" s="80">
        <v>0</v>
      </c>
      <c r="I22" s="50">
        <v>452</v>
      </c>
      <c r="J22" s="51">
        <v>-0.11061946902654862</v>
      </c>
      <c r="K22" s="82">
        <v>0</v>
      </c>
      <c r="L22" s="13"/>
      <c r="M22" s="13"/>
    </row>
    <row r="23" spans="1:13" ht="14.25" customHeight="1">
      <c r="A23" s="56">
        <v>12</v>
      </c>
      <c r="B23" s="84" t="s">
        <v>52</v>
      </c>
      <c r="C23" s="58">
        <v>372</v>
      </c>
      <c r="D23" s="60">
        <v>0.026173221698445086</v>
      </c>
      <c r="E23" s="58">
        <v>333</v>
      </c>
      <c r="F23" s="60">
        <v>0.019415777505684798</v>
      </c>
      <c r="G23" s="99">
        <v>0.11711711711711703</v>
      </c>
      <c r="H23" s="86">
        <v>6</v>
      </c>
      <c r="I23" s="58">
        <v>378</v>
      </c>
      <c r="J23" s="59">
        <v>-0.015873015873015928</v>
      </c>
      <c r="K23" s="88">
        <v>0</v>
      </c>
      <c r="L23" s="13"/>
      <c r="M23" s="13"/>
    </row>
    <row r="24" spans="1:13" ht="14.25" customHeight="1">
      <c r="A24" s="56">
        <v>13</v>
      </c>
      <c r="B24" s="84" t="s">
        <v>37</v>
      </c>
      <c r="C24" s="58">
        <v>367</v>
      </c>
      <c r="D24" s="60">
        <v>0.025821431084218673</v>
      </c>
      <c r="E24" s="58">
        <v>342</v>
      </c>
      <c r="F24" s="60">
        <v>0.019940528249081685</v>
      </c>
      <c r="G24" s="99">
        <v>0.07309941520467844</v>
      </c>
      <c r="H24" s="86">
        <v>4</v>
      </c>
      <c r="I24" s="58">
        <v>370</v>
      </c>
      <c r="J24" s="59">
        <v>-0.008108108108108136</v>
      </c>
      <c r="K24" s="88">
        <v>0</v>
      </c>
      <c r="L24" s="13"/>
      <c r="M24" s="13"/>
    </row>
    <row r="25" spans="1:13" ht="14.25" customHeight="1">
      <c r="A25" s="56">
        <v>14</v>
      </c>
      <c r="B25" s="84" t="s">
        <v>23</v>
      </c>
      <c r="C25" s="58">
        <v>257</v>
      </c>
      <c r="D25" s="60">
        <v>0.0180820375712376</v>
      </c>
      <c r="E25" s="58">
        <v>499</v>
      </c>
      <c r="F25" s="60">
        <v>0.029094513439449594</v>
      </c>
      <c r="G25" s="99">
        <v>-0.48496993987975956</v>
      </c>
      <c r="H25" s="86">
        <v>-4</v>
      </c>
      <c r="I25" s="58">
        <v>511</v>
      </c>
      <c r="J25" s="59">
        <v>-0.49706457925636005</v>
      </c>
      <c r="K25" s="88">
        <v>-5</v>
      </c>
      <c r="L25" s="13"/>
      <c r="M25" s="13"/>
    </row>
    <row r="26" spans="1:13" ht="14.25" customHeight="1">
      <c r="A26" s="64">
        <v>15</v>
      </c>
      <c r="B26" s="89" t="s">
        <v>33</v>
      </c>
      <c r="C26" s="66">
        <v>246</v>
      </c>
      <c r="D26" s="68">
        <v>0.01730809821993949</v>
      </c>
      <c r="E26" s="66">
        <v>403</v>
      </c>
      <c r="F26" s="68">
        <v>0.023497172176549473</v>
      </c>
      <c r="G26" s="100">
        <v>-0.38957816377171217</v>
      </c>
      <c r="H26" s="91">
        <v>-2</v>
      </c>
      <c r="I26" s="66">
        <v>333</v>
      </c>
      <c r="J26" s="67">
        <v>-0.26126126126126126</v>
      </c>
      <c r="K26" s="93">
        <v>0</v>
      </c>
      <c r="L26" s="13"/>
      <c r="M26" s="13"/>
    </row>
    <row r="27" spans="1:13" ht="14.25" customHeight="1">
      <c r="A27" s="48">
        <v>16</v>
      </c>
      <c r="B27" s="78" t="s">
        <v>30</v>
      </c>
      <c r="C27" s="50">
        <v>226</v>
      </c>
      <c r="D27" s="52">
        <v>0.015900935763033842</v>
      </c>
      <c r="E27" s="50">
        <v>377</v>
      </c>
      <c r="F27" s="52">
        <v>0.021981225584514024</v>
      </c>
      <c r="G27" s="98">
        <v>-0.4005305039787799</v>
      </c>
      <c r="H27" s="80">
        <v>-2</v>
      </c>
      <c r="I27" s="50">
        <v>235</v>
      </c>
      <c r="J27" s="51">
        <v>-0.03829787234042559</v>
      </c>
      <c r="K27" s="82">
        <v>2</v>
      </c>
      <c r="L27" s="13"/>
      <c r="M27" s="13"/>
    </row>
    <row r="28" spans="1:13" ht="14.25" customHeight="1">
      <c r="A28" s="56">
        <v>17</v>
      </c>
      <c r="B28" s="84" t="s">
        <v>34</v>
      </c>
      <c r="C28" s="58">
        <v>221</v>
      </c>
      <c r="D28" s="60">
        <v>0.01554914514880743</v>
      </c>
      <c r="E28" s="58">
        <v>153</v>
      </c>
      <c r="F28" s="60">
        <v>0.008920762637747071</v>
      </c>
      <c r="G28" s="99">
        <v>0.4444444444444444</v>
      </c>
      <c r="H28" s="86">
        <v>2</v>
      </c>
      <c r="I28" s="58">
        <v>291</v>
      </c>
      <c r="J28" s="59">
        <v>-0.2405498281786942</v>
      </c>
      <c r="K28" s="88">
        <v>-1</v>
      </c>
      <c r="L28" s="13"/>
      <c r="M28" s="13"/>
    </row>
    <row r="29" spans="1:13" ht="14.25" customHeight="1">
      <c r="A29" s="56">
        <v>18</v>
      </c>
      <c r="B29" s="84" t="s">
        <v>35</v>
      </c>
      <c r="C29" s="58">
        <v>213</v>
      </c>
      <c r="D29" s="60">
        <v>0.01498628016604517</v>
      </c>
      <c r="E29" s="58">
        <v>64</v>
      </c>
      <c r="F29" s="60">
        <v>0.003731560841933415</v>
      </c>
      <c r="G29" s="99">
        <v>2.328125</v>
      </c>
      <c r="H29" s="86">
        <v>3</v>
      </c>
      <c r="I29" s="58">
        <v>219</v>
      </c>
      <c r="J29" s="59">
        <v>-0.0273972602739726</v>
      </c>
      <c r="K29" s="88">
        <v>1</v>
      </c>
      <c r="L29" s="13"/>
      <c r="M29" s="13"/>
    </row>
    <row r="30" spans="1:11" ht="14.25" customHeight="1">
      <c r="A30" s="56">
        <v>19</v>
      </c>
      <c r="B30" s="84" t="s">
        <v>47</v>
      </c>
      <c r="C30" s="58">
        <v>208</v>
      </c>
      <c r="D30" s="60">
        <v>0.014634489551818758</v>
      </c>
      <c r="E30" s="58">
        <v>456</v>
      </c>
      <c r="F30" s="60">
        <v>0.026587370998775582</v>
      </c>
      <c r="G30" s="99">
        <v>-0.543859649122807</v>
      </c>
      <c r="H30" s="86">
        <v>-7</v>
      </c>
      <c r="I30" s="58">
        <v>501</v>
      </c>
      <c r="J30" s="59">
        <v>-0.5848303393213573</v>
      </c>
      <c r="K30" s="88">
        <v>-9</v>
      </c>
    </row>
    <row r="31" spans="1:11" ht="14.25" customHeight="1">
      <c r="A31" s="64">
        <v>20</v>
      </c>
      <c r="B31" s="89" t="s">
        <v>29</v>
      </c>
      <c r="C31" s="66">
        <v>204</v>
      </c>
      <c r="D31" s="68">
        <v>0.014353057060437628</v>
      </c>
      <c r="E31" s="66">
        <v>343</v>
      </c>
      <c r="F31" s="68">
        <v>0.019998833887236896</v>
      </c>
      <c r="G31" s="100">
        <v>-0.40524781341107874</v>
      </c>
      <c r="H31" s="91">
        <v>-4</v>
      </c>
      <c r="I31" s="66">
        <v>216</v>
      </c>
      <c r="J31" s="67">
        <v>-0.05555555555555558</v>
      </c>
      <c r="K31" s="93">
        <v>0</v>
      </c>
    </row>
    <row r="32" spans="1:11" ht="14.25" customHeight="1">
      <c r="A32" s="151" t="s">
        <v>50</v>
      </c>
      <c r="B32" s="152"/>
      <c r="C32" s="25">
        <f>SUM(C12:C31)</f>
        <v>13716</v>
      </c>
      <c r="D32" s="6">
        <f>C32/C34</f>
        <v>0.9650320129458946</v>
      </c>
      <c r="E32" s="25">
        <f>SUM(E12:E31)</f>
        <v>16778</v>
      </c>
      <c r="F32" s="6">
        <f>E32/E34</f>
        <v>0.9782519969681068</v>
      </c>
      <c r="G32" s="16">
        <f>C32/E32-1</f>
        <v>-0.1825008940278937</v>
      </c>
      <c r="H32" s="16"/>
      <c r="I32" s="25">
        <f>SUM(I12:I31)</f>
        <v>13584</v>
      </c>
      <c r="J32" s="17">
        <f>C32/I32-1</f>
        <v>0.009717314487632578</v>
      </c>
      <c r="K32" s="18"/>
    </row>
    <row r="33" spans="1:11" ht="14.25" customHeight="1">
      <c r="A33" s="151" t="s">
        <v>12</v>
      </c>
      <c r="B33" s="152"/>
      <c r="C33" s="25">
        <f>C34-SUM(C12:C31)</f>
        <v>497</v>
      </c>
      <c r="D33" s="6">
        <f>C33/C34</f>
        <v>0.0349679870541054</v>
      </c>
      <c r="E33" s="25">
        <f>E34-SUM(E12:E31)</f>
        <v>373</v>
      </c>
      <c r="F33" s="6">
        <f>E33/E34</f>
        <v>0.021748003031893184</v>
      </c>
      <c r="G33" s="16">
        <f>C33/E33-1</f>
        <v>0.3324396782841823</v>
      </c>
      <c r="H33" s="16"/>
      <c r="I33" s="25">
        <f>I34-SUM(I12:I31)</f>
        <v>578</v>
      </c>
      <c r="J33" s="17">
        <f>C33/I33-1</f>
        <v>-0.1401384083044983</v>
      </c>
      <c r="K33" s="18"/>
    </row>
    <row r="34" spans="1:11" ht="14.25" customHeight="1">
      <c r="A34" s="143" t="s">
        <v>38</v>
      </c>
      <c r="B34" s="144"/>
      <c r="C34" s="23">
        <v>14213</v>
      </c>
      <c r="D34" s="96">
        <v>1</v>
      </c>
      <c r="E34" s="23">
        <v>17151</v>
      </c>
      <c r="F34" s="96">
        <v>0.9998250830855342</v>
      </c>
      <c r="G34" s="19">
        <v>-0.17130196490000582</v>
      </c>
      <c r="H34" s="19"/>
      <c r="I34" s="23">
        <v>14162</v>
      </c>
      <c r="J34" s="42">
        <v>0.003601186273125334</v>
      </c>
      <c r="K34" s="97"/>
    </row>
    <row r="35" spans="1:10" ht="14.25" customHeight="1">
      <c r="A35" t="s">
        <v>76</v>
      </c>
      <c r="C35" s="15"/>
      <c r="D35" s="15"/>
      <c r="E35" s="15"/>
      <c r="F35" s="15"/>
      <c r="G35" s="15"/>
      <c r="H35" s="15"/>
      <c r="I35" s="15"/>
      <c r="J35" s="15"/>
    </row>
    <row r="36" ht="14.25">
      <c r="A36" s="9" t="s">
        <v>78</v>
      </c>
    </row>
    <row r="38" spans="1:11" ht="14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3" ht="1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ht="15" customHeight="1">
      <c r="A40" s="146" t="s">
        <v>111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3"/>
      <c r="M40" s="20"/>
    </row>
    <row r="41" spans="1:13" ht="14.25">
      <c r="A41" s="147" t="s">
        <v>92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3"/>
      <c r="M41" s="20"/>
    </row>
    <row r="42" spans="1:13" ht="15" customHeight="1">
      <c r="A42" s="14"/>
      <c r="B42" s="14"/>
      <c r="C42" s="14"/>
      <c r="D42" s="14"/>
      <c r="E42" s="14"/>
      <c r="F42" s="14"/>
      <c r="G42" s="14"/>
      <c r="H42" s="14"/>
      <c r="I42" s="14"/>
      <c r="J42" s="74"/>
      <c r="K42" s="75" t="s">
        <v>4</v>
      </c>
      <c r="L42" s="13"/>
      <c r="M42" s="13"/>
    </row>
    <row r="43" spans="1:13" ht="15" customHeight="1">
      <c r="A43" s="136" t="s">
        <v>0</v>
      </c>
      <c r="B43" s="136" t="s">
        <v>49</v>
      </c>
      <c r="C43" s="133" t="s">
        <v>96</v>
      </c>
      <c r="D43" s="134"/>
      <c r="E43" s="134"/>
      <c r="F43" s="134"/>
      <c r="G43" s="134"/>
      <c r="H43" s="135"/>
      <c r="I43" s="133" t="s">
        <v>86</v>
      </c>
      <c r="J43" s="134"/>
      <c r="K43" s="135"/>
      <c r="L43" s="13"/>
      <c r="M43" s="13"/>
    </row>
    <row r="44" spans="1:13" ht="15" customHeight="1">
      <c r="A44" s="137"/>
      <c r="B44" s="137"/>
      <c r="C44" s="114" t="s">
        <v>98</v>
      </c>
      <c r="D44" s="115"/>
      <c r="E44" s="115"/>
      <c r="F44" s="115"/>
      <c r="G44" s="115"/>
      <c r="H44" s="116"/>
      <c r="I44" s="114" t="s">
        <v>87</v>
      </c>
      <c r="J44" s="115"/>
      <c r="K44" s="116"/>
      <c r="L44" s="13"/>
      <c r="M44" s="13"/>
    </row>
    <row r="45" spans="1:13" ht="15" customHeight="1">
      <c r="A45" s="137"/>
      <c r="B45" s="137"/>
      <c r="C45" s="117">
        <v>2020</v>
      </c>
      <c r="D45" s="118"/>
      <c r="E45" s="121">
        <v>2019</v>
      </c>
      <c r="F45" s="118"/>
      <c r="G45" s="131" t="s">
        <v>5</v>
      </c>
      <c r="H45" s="140" t="s">
        <v>57</v>
      </c>
      <c r="I45" s="145">
        <v>2019</v>
      </c>
      <c r="J45" s="139" t="s">
        <v>100</v>
      </c>
      <c r="K45" s="140" t="s">
        <v>102</v>
      </c>
      <c r="L45" s="13"/>
      <c r="M45" s="13"/>
    </row>
    <row r="46" spans="1:13" ht="15" customHeight="1">
      <c r="A46" s="123" t="s">
        <v>6</v>
      </c>
      <c r="B46" s="123" t="s">
        <v>49</v>
      </c>
      <c r="C46" s="119"/>
      <c r="D46" s="120"/>
      <c r="E46" s="122"/>
      <c r="F46" s="120"/>
      <c r="G46" s="132"/>
      <c r="H46" s="139"/>
      <c r="I46" s="145"/>
      <c r="J46" s="139"/>
      <c r="K46" s="139"/>
      <c r="L46" s="13"/>
      <c r="M46" s="13"/>
    </row>
    <row r="47" spans="1:13" ht="15" customHeight="1">
      <c r="A47" s="123"/>
      <c r="B47" s="123"/>
      <c r="C47" s="108" t="s">
        <v>8</v>
      </c>
      <c r="D47" s="76" t="s">
        <v>2</v>
      </c>
      <c r="E47" s="108" t="s">
        <v>8</v>
      </c>
      <c r="F47" s="76" t="s">
        <v>2</v>
      </c>
      <c r="G47" s="125" t="s">
        <v>9</v>
      </c>
      <c r="H47" s="125" t="s">
        <v>58</v>
      </c>
      <c r="I47" s="77" t="s">
        <v>8</v>
      </c>
      <c r="J47" s="141" t="s">
        <v>101</v>
      </c>
      <c r="K47" s="141" t="s">
        <v>103</v>
      </c>
      <c r="L47" s="13"/>
      <c r="M47" s="13"/>
    </row>
    <row r="48" spans="1:13" ht="15" customHeight="1">
      <c r="A48" s="124"/>
      <c r="B48" s="124"/>
      <c r="C48" s="106" t="s">
        <v>10</v>
      </c>
      <c r="D48" s="39" t="s">
        <v>11</v>
      </c>
      <c r="E48" s="106" t="s">
        <v>10</v>
      </c>
      <c r="F48" s="39" t="s">
        <v>11</v>
      </c>
      <c r="G48" s="138"/>
      <c r="H48" s="138"/>
      <c r="I48" s="106" t="s">
        <v>10</v>
      </c>
      <c r="J48" s="142"/>
      <c r="K48" s="142"/>
      <c r="L48" s="13"/>
      <c r="M48" s="13"/>
    </row>
    <row r="49" spans="1:13" ht="14.25">
      <c r="A49" s="48">
        <v>1</v>
      </c>
      <c r="B49" s="78" t="s">
        <v>45</v>
      </c>
      <c r="C49" s="50">
        <v>1241</v>
      </c>
      <c r="D49" s="55">
        <v>0.08731443045099557</v>
      </c>
      <c r="E49" s="50">
        <v>979</v>
      </c>
      <c r="F49" s="55">
        <v>0.05708121975395021</v>
      </c>
      <c r="G49" s="79">
        <v>0.2676200204290091</v>
      </c>
      <c r="H49" s="80">
        <v>0</v>
      </c>
      <c r="I49" s="50">
        <v>957</v>
      </c>
      <c r="J49" s="81">
        <v>0.2967607105538139</v>
      </c>
      <c r="K49" s="82">
        <v>0</v>
      </c>
      <c r="L49" s="13"/>
      <c r="M49" s="13"/>
    </row>
    <row r="50" spans="1:13" ht="14.25">
      <c r="A50" s="83">
        <v>2</v>
      </c>
      <c r="B50" s="84" t="s">
        <v>60</v>
      </c>
      <c r="C50" s="58">
        <v>655</v>
      </c>
      <c r="D50" s="63">
        <v>0.04608457046366003</v>
      </c>
      <c r="E50" s="58">
        <v>197</v>
      </c>
      <c r="F50" s="63">
        <v>0.011486210716576293</v>
      </c>
      <c r="G50" s="85">
        <v>2.3248730964467006</v>
      </c>
      <c r="H50" s="86">
        <v>23</v>
      </c>
      <c r="I50" s="58">
        <v>678</v>
      </c>
      <c r="J50" s="87">
        <v>-0.03392330383480824</v>
      </c>
      <c r="K50" s="88">
        <v>0</v>
      </c>
      <c r="L50" s="13"/>
      <c r="M50" s="13"/>
    </row>
    <row r="51" spans="1:13" ht="14.25">
      <c r="A51" s="83">
        <v>3</v>
      </c>
      <c r="B51" s="84" t="s">
        <v>63</v>
      </c>
      <c r="C51" s="58">
        <v>511</v>
      </c>
      <c r="D51" s="63">
        <v>0.03595300077393935</v>
      </c>
      <c r="E51" s="58">
        <v>626</v>
      </c>
      <c r="F51" s="63">
        <v>0.036499329485161214</v>
      </c>
      <c r="G51" s="85">
        <v>-0.18370607028753994</v>
      </c>
      <c r="H51" s="86">
        <v>0</v>
      </c>
      <c r="I51" s="58">
        <v>542</v>
      </c>
      <c r="J51" s="87">
        <v>-0.05719557195571956</v>
      </c>
      <c r="K51" s="88">
        <v>0</v>
      </c>
      <c r="L51" s="13"/>
      <c r="M51" s="13"/>
    </row>
    <row r="52" spans="1:13" ht="14.25">
      <c r="A52" s="83">
        <v>4</v>
      </c>
      <c r="B52" s="84" t="s">
        <v>62</v>
      </c>
      <c r="C52" s="58">
        <v>473</v>
      </c>
      <c r="D52" s="63">
        <v>0.033279392105818616</v>
      </c>
      <c r="E52" s="58">
        <v>513</v>
      </c>
      <c r="F52" s="63">
        <v>0.02991079237362253</v>
      </c>
      <c r="G52" s="85">
        <v>-0.07797270955165692</v>
      </c>
      <c r="H52" s="86">
        <v>2</v>
      </c>
      <c r="I52" s="58">
        <v>484</v>
      </c>
      <c r="J52" s="87">
        <v>-0.022727272727272707</v>
      </c>
      <c r="K52" s="88">
        <v>0</v>
      </c>
      <c r="L52" s="13"/>
      <c r="M52" s="13"/>
    </row>
    <row r="53" spans="1:13" ht="14.25">
      <c r="A53" s="83">
        <v>5</v>
      </c>
      <c r="B53" s="89" t="s">
        <v>39</v>
      </c>
      <c r="C53" s="66">
        <v>440</v>
      </c>
      <c r="D53" s="71">
        <v>0.030957574051924296</v>
      </c>
      <c r="E53" s="66">
        <v>499</v>
      </c>
      <c r="F53" s="71">
        <v>0.029094513439449594</v>
      </c>
      <c r="G53" s="90">
        <v>-0.11823647294589179</v>
      </c>
      <c r="H53" s="91">
        <v>2</v>
      </c>
      <c r="I53" s="66">
        <v>313</v>
      </c>
      <c r="J53" s="92">
        <v>0.4057507987220448</v>
      </c>
      <c r="K53" s="93">
        <v>3</v>
      </c>
      <c r="L53" s="13"/>
      <c r="M53" s="13"/>
    </row>
    <row r="54" spans="1:13" ht="14.25">
      <c r="A54" s="94">
        <v>6</v>
      </c>
      <c r="B54" s="78" t="s">
        <v>41</v>
      </c>
      <c r="C54" s="50">
        <v>429</v>
      </c>
      <c r="D54" s="55">
        <v>0.030183634700626186</v>
      </c>
      <c r="E54" s="50">
        <v>771</v>
      </c>
      <c r="F54" s="55">
        <v>0.04495364701766661</v>
      </c>
      <c r="G54" s="79">
        <v>-0.44357976653696496</v>
      </c>
      <c r="H54" s="80">
        <v>-4</v>
      </c>
      <c r="I54" s="50">
        <v>340</v>
      </c>
      <c r="J54" s="81">
        <v>0.2617647058823529</v>
      </c>
      <c r="K54" s="82">
        <v>0</v>
      </c>
      <c r="L54" s="13"/>
      <c r="M54" s="13"/>
    </row>
    <row r="55" spans="1:13" ht="14.25">
      <c r="A55" s="83">
        <v>7</v>
      </c>
      <c r="B55" s="84" t="s">
        <v>80</v>
      </c>
      <c r="C55" s="58">
        <v>420</v>
      </c>
      <c r="D55" s="63">
        <v>0.029550411595018644</v>
      </c>
      <c r="E55" s="58">
        <v>83</v>
      </c>
      <c r="F55" s="63">
        <v>0.004839367966882398</v>
      </c>
      <c r="G55" s="85">
        <v>4.0602409638554215</v>
      </c>
      <c r="H55" s="86">
        <v>50</v>
      </c>
      <c r="I55" s="58">
        <v>244</v>
      </c>
      <c r="J55" s="87">
        <v>0.721311475409836</v>
      </c>
      <c r="K55" s="88">
        <v>6</v>
      </c>
      <c r="L55" s="13"/>
      <c r="M55" s="13"/>
    </row>
    <row r="56" spans="1:13" ht="14.25">
      <c r="A56" s="83">
        <v>8</v>
      </c>
      <c r="B56" s="84" t="s">
        <v>44</v>
      </c>
      <c r="C56" s="58">
        <v>388</v>
      </c>
      <c r="D56" s="63">
        <v>0.027298951663969607</v>
      </c>
      <c r="E56" s="58">
        <v>472</v>
      </c>
      <c r="F56" s="63">
        <v>0.027520261209258934</v>
      </c>
      <c r="G56" s="85">
        <v>-0.17796610169491522</v>
      </c>
      <c r="H56" s="86">
        <v>0</v>
      </c>
      <c r="I56" s="58">
        <v>458</v>
      </c>
      <c r="J56" s="87">
        <v>-0.15283842794759828</v>
      </c>
      <c r="K56" s="88">
        <v>-3</v>
      </c>
      <c r="L56" s="13"/>
      <c r="M56" s="13"/>
    </row>
    <row r="57" spans="1:13" ht="14.25">
      <c r="A57" s="83">
        <v>9</v>
      </c>
      <c r="B57" s="84" t="s">
        <v>64</v>
      </c>
      <c r="C57" s="58">
        <v>365</v>
      </c>
      <c r="D57" s="63">
        <v>0.02568071483852811</v>
      </c>
      <c r="E57" s="58">
        <v>271</v>
      </c>
      <c r="F57" s="63">
        <v>0.015800827940061803</v>
      </c>
      <c r="G57" s="85">
        <v>0.3468634686346863</v>
      </c>
      <c r="H57" s="86">
        <v>8</v>
      </c>
      <c r="I57" s="58">
        <v>250</v>
      </c>
      <c r="J57" s="87">
        <v>0.45999999999999996</v>
      </c>
      <c r="K57" s="88">
        <v>3</v>
      </c>
      <c r="L57" s="13"/>
      <c r="M57" s="13"/>
    </row>
    <row r="58" spans="1:13" ht="14.25">
      <c r="A58" s="95">
        <v>10</v>
      </c>
      <c r="B58" s="89" t="s">
        <v>67</v>
      </c>
      <c r="C58" s="66">
        <v>356</v>
      </c>
      <c r="D58" s="71">
        <v>0.025047491732920566</v>
      </c>
      <c r="E58" s="66">
        <v>337</v>
      </c>
      <c r="F58" s="71">
        <v>0.019649000058305638</v>
      </c>
      <c r="G58" s="90">
        <v>0.05637982195845703</v>
      </c>
      <c r="H58" s="91">
        <v>3</v>
      </c>
      <c r="I58" s="66">
        <v>290</v>
      </c>
      <c r="J58" s="92">
        <v>0.22758620689655173</v>
      </c>
      <c r="K58" s="93">
        <v>-1</v>
      </c>
      <c r="L58" s="13"/>
      <c r="M58" s="13"/>
    </row>
    <row r="59" spans="1:13" ht="14.25">
      <c r="A59" s="94">
        <v>11</v>
      </c>
      <c r="B59" s="78" t="s">
        <v>85</v>
      </c>
      <c r="C59" s="50">
        <v>319</v>
      </c>
      <c r="D59" s="55">
        <v>0.022444241187645115</v>
      </c>
      <c r="E59" s="50">
        <v>0</v>
      </c>
      <c r="F59" s="55">
        <v>0</v>
      </c>
      <c r="G59" s="79"/>
      <c r="H59" s="80"/>
      <c r="I59" s="50">
        <v>275</v>
      </c>
      <c r="J59" s="81">
        <v>0.15999999999999992</v>
      </c>
      <c r="K59" s="82">
        <v>-1</v>
      </c>
      <c r="L59" s="13"/>
      <c r="M59" s="13"/>
    </row>
    <row r="60" spans="1:13" ht="14.25">
      <c r="A60" s="83">
        <v>12</v>
      </c>
      <c r="B60" s="84" t="s">
        <v>48</v>
      </c>
      <c r="C60" s="58">
        <v>293</v>
      </c>
      <c r="D60" s="63">
        <v>0.02061492999366777</v>
      </c>
      <c r="E60" s="58">
        <v>437</v>
      </c>
      <c r="F60" s="63">
        <v>0.025479563873826598</v>
      </c>
      <c r="G60" s="85">
        <v>-0.3295194508009154</v>
      </c>
      <c r="H60" s="86">
        <v>-2</v>
      </c>
      <c r="I60" s="58">
        <v>234</v>
      </c>
      <c r="J60" s="87">
        <v>0.25213675213675213</v>
      </c>
      <c r="K60" s="88">
        <v>3</v>
      </c>
      <c r="L60" s="13"/>
      <c r="M60" s="13"/>
    </row>
    <row r="61" spans="1:13" ht="14.25">
      <c r="A61" s="83">
        <v>13</v>
      </c>
      <c r="B61" s="84" t="s">
        <v>65</v>
      </c>
      <c r="C61" s="58">
        <v>286</v>
      </c>
      <c r="D61" s="63">
        <v>0.020122423133750792</v>
      </c>
      <c r="E61" s="58">
        <v>269</v>
      </c>
      <c r="F61" s="63">
        <v>0.015684216663751385</v>
      </c>
      <c r="G61" s="85">
        <v>0.06319702602230493</v>
      </c>
      <c r="H61" s="86">
        <v>5</v>
      </c>
      <c r="I61" s="58">
        <v>319</v>
      </c>
      <c r="J61" s="87">
        <v>-0.10344827586206895</v>
      </c>
      <c r="K61" s="88">
        <v>-6</v>
      </c>
      <c r="L61" s="13"/>
      <c r="M61" s="13"/>
    </row>
    <row r="62" spans="1:13" ht="14.25">
      <c r="A62" s="83">
        <v>14</v>
      </c>
      <c r="B62" s="84" t="s">
        <v>53</v>
      </c>
      <c r="C62" s="58">
        <v>236</v>
      </c>
      <c r="D62" s="63">
        <v>0.016604516991486667</v>
      </c>
      <c r="E62" s="58">
        <v>196</v>
      </c>
      <c r="F62" s="63">
        <v>0.011427905078421082</v>
      </c>
      <c r="G62" s="85">
        <v>0.20408163265306123</v>
      </c>
      <c r="H62" s="86">
        <v>13</v>
      </c>
      <c r="I62" s="58">
        <v>154</v>
      </c>
      <c r="J62" s="87">
        <v>0.5324675324675325</v>
      </c>
      <c r="K62" s="88">
        <v>13</v>
      </c>
      <c r="L62" s="13"/>
      <c r="M62" s="13"/>
    </row>
    <row r="63" spans="1:13" ht="14.25">
      <c r="A63" s="95">
        <v>15</v>
      </c>
      <c r="B63" s="89" t="s">
        <v>46</v>
      </c>
      <c r="C63" s="66">
        <v>226</v>
      </c>
      <c r="D63" s="71">
        <v>0.015900935763033842</v>
      </c>
      <c r="E63" s="66">
        <v>284</v>
      </c>
      <c r="F63" s="71">
        <v>0.01655880123607953</v>
      </c>
      <c r="G63" s="90">
        <v>-0.204225352112676</v>
      </c>
      <c r="H63" s="91">
        <v>1</v>
      </c>
      <c r="I63" s="66">
        <v>234</v>
      </c>
      <c r="J63" s="92">
        <v>-0.03418803418803418</v>
      </c>
      <c r="K63" s="93">
        <v>0</v>
      </c>
      <c r="L63" s="13"/>
      <c r="M63" s="13"/>
    </row>
    <row r="64" spans="1:13" ht="14.25">
      <c r="A64" s="94">
        <v>16</v>
      </c>
      <c r="B64" s="78" t="s">
        <v>66</v>
      </c>
      <c r="C64" s="50">
        <v>203</v>
      </c>
      <c r="D64" s="55">
        <v>0.014282698937592346</v>
      </c>
      <c r="E64" s="50">
        <v>421</v>
      </c>
      <c r="F64" s="55">
        <v>0.024546673663343246</v>
      </c>
      <c r="G64" s="79">
        <v>-0.517814726840855</v>
      </c>
      <c r="H64" s="80">
        <v>-5</v>
      </c>
      <c r="I64" s="50">
        <v>200</v>
      </c>
      <c r="J64" s="81">
        <v>0.014999999999999902</v>
      </c>
      <c r="K64" s="82">
        <v>1</v>
      </c>
      <c r="L64" s="13"/>
      <c r="M64" s="13"/>
    </row>
    <row r="65" spans="1:13" ht="14.25">
      <c r="A65" s="83"/>
      <c r="B65" s="84" t="s">
        <v>84</v>
      </c>
      <c r="C65" s="58">
        <v>203</v>
      </c>
      <c r="D65" s="63">
        <v>0.014282698937592346</v>
      </c>
      <c r="E65" s="58">
        <v>198</v>
      </c>
      <c r="F65" s="63">
        <v>0.011544516354731502</v>
      </c>
      <c r="G65" s="85">
        <v>0.025252525252525304</v>
      </c>
      <c r="H65" s="86">
        <v>8</v>
      </c>
      <c r="I65" s="58">
        <v>238</v>
      </c>
      <c r="J65" s="87">
        <v>-0.1470588235294118</v>
      </c>
      <c r="K65" s="88">
        <v>-2</v>
      </c>
      <c r="L65" s="13"/>
      <c r="M65" s="13"/>
    </row>
    <row r="66" spans="1:13" ht="14.25">
      <c r="A66" s="83">
        <v>18</v>
      </c>
      <c r="B66" s="84" t="s">
        <v>112</v>
      </c>
      <c r="C66" s="58">
        <v>192</v>
      </c>
      <c r="D66" s="63">
        <v>0.013508759586294238</v>
      </c>
      <c r="E66" s="58">
        <v>167</v>
      </c>
      <c r="F66" s="63">
        <v>0.009737041571920005</v>
      </c>
      <c r="G66" s="85">
        <v>0.14970059880239517</v>
      </c>
      <c r="H66" s="86">
        <v>14</v>
      </c>
      <c r="I66" s="58">
        <v>146</v>
      </c>
      <c r="J66" s="87">
        <v>0.31506849315068486</v>
      </c>
      <c r="K66" s="88">
        <v>10</v>
      </c>
      <c r="L66" s="13"/>
      <c r="M66" s="13"/>
    </row>
    <row r="67" spans="1:11" ht="14.25">
      <c r="A67" s="83">
        <v>19</v>
      </c>
      <c r="B67" s="84" t="s">
        <v>83</v>
      </c>
      <c r="C67" s="58">
        <v>189</v>
      </c>
      <c r="D67" s="63">
        <v>0.01329768521775839</v>
      </c>
      <c r="E67" s="58">
        <v>0</v>
      </c>
      <c r="F67" s="63">
        <v>0</v>
      </c>
      <c r="G67" s="85"/>
      <c r="H67" s="86"/>
      <c r="I67" s="58">
        <v>185</v>
      </c>
      <c r="J67" s="87">
        <v>0.021621621621621623</v>
      </c>
      <c r="K67" s="88">
        <v>1</v>
      </c>
    </row>
    <row r="68" spans="1:11" ht="14.25">
      <c r="A68" s="95">
        <v>20</v>
      </c>
      <c r="B68" s="89" t="s">
        <v>113</v>
      </c>
      <c r="C68" s="66">
        <v>183</v>
      </c>
      <c r="D68" s="71">
        <v>0.012875536480686695</v>
      </c>
      <c r="E68" s="66">
        <v>161</v>
      </c>
      <c r="F68" s="71">
        <v>0.009387207742988747</v>
      </c>
      <c r="G68" s="90">
        <v>0.1366459627329193</v>
      </c>
      <c r="H68" s="91">
        <v>14</v>
      </c>
      <c r="I68" s="66">
        <v>74</v>
      </c>
      <c r="J68" s="92">
        <v>1.4729729729729728</v>
      </c>
      <c r="K68" s="93">
        <v>32</v>
      </c>
    </row>
    <row r="69" spans="1:11" ht="14.25">
      <c r="A69" s="151" t="s">
        <v>50</v>
      </c>
      <c r="B69" s="152"/>
      <c r="C69" s="25">
        <f>SUM(C49:C68)</f>
        <v>7608</v>
      </c>
      <c r="D69" s="6">
        <f>C69/C71</f>
        <v>0.5352845986069091</v>
      </c>
      <c r="E69" s="25">
        <f>SUM(E49:E68)</f>
        <v>6881</v>
      </c>
      <c r="F69" s="6">
        <f>E69/E71</f>
        <v>0.4012010961459973</v>
      </c>
      <c r="G69" s="16">
        <f>C69/E69-1</f>
        <v>0.10565324807440768</v>
      </c>
      <c r="H69" s="16"/>
      <c r="I69" s="25">
        <f>SUM(I49:I68)</f>
        <v>6615</v>
      </c>
      <c r="J69" s="17">
        <f>C69/I69-1</f>
        <v>0.15011337868480723</v>
      </c>
      <c r="K69" s="18"/>
    </row>
    <row r="70" spans="1:11" ht="14.25">
      <c r="A70" s="151" t="s">
        <v>12</v>
      </c>
      <c r="B70" s="152"/>
      <c r="C70" s="25">
        <f>C71-SUM(C49:C68)</f>
        <v>6605</v>
      </c>
      <c r="D70" s="6">
        <f>C70/C71</f>
        <v>0.4647154013930908</v>
      </c>
      <c r="E70" s="25">
        <f>E71-SUM(E49:E68)</f>
        <v>10270</v>
      </c>
      <c r="F70" s="6">
        <f>E70/E71</f>
        <v>0.5987989038540027</v>
      </c>
      <c r="G70" s="16">
        <f>C70/E70-1</f>
        <v>-0.35686465433300874</v>
      </c>
      <c r="H70" s="16"/>
      <c r="I70" s="25">
        <f>I71-SUM(I49:I68)</f>
        <v>7547</v>
      </c>
      <c r="J70" s="17">
        <f>C70/I70-1</f>
        <v>-0.12481780840068901</v>
      </c>
      <c r="K70" s="18"/>
    </row>
    <row r="71" spans="1:11" ht="14.25">
      <c r="A71" s="143" t="s">
        <v>38</v>
      </c>
      <c r="B71" s="144"/>
      <c r="C71" s="23">
        <v>14213</v>
      </c>
      <c r="D71" s="96">
        <v>1</v>
      </c>
      <c r="E71" s="23">
        <v>17151</v>
      </c>
      <c r="F71" s="96">
        <v>1</v>
      </c>
      <c r="G71" s="19">
        <v>-0.17130196490000582</v>
      </c>
      <c r="H71" s="19"/>
      <c r="I71" s="23">
        <v>14162</v>
      </c>
      <c r="J71" s="42">
        <v>0.003601186273125334</v>
      </c>
      <c r="K71" s="97"/>
    </row>
    <row r="72" ht="14.25">
      <c r="A72" t="s">
        <v>76</v>
      </c>
    </row>
    <row r="73" ht="14.25">
      <c r="A73" s="9" t="s">
        <v>78</v>
      </c>
    </row>
  </sheetData>
  <sheetProtection/>
  <mergeCells count="48"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</mergeCells>
  <conditionalFormatting sqref="K32">
    <cfRule type="cellIs" priority="933" dxfId="100" operator="lessThan">
      <formula>0</formula>
    </cfRule>
  </conditionalFormatting>
  <conditionalFormatting sqref="K33">
    <cfRule type="cellIs" priority="935" dxfId="100" operator="lessThan">
      <formula>0</formula>
    </cfRule>
  </conditionalFormatting>
  <conditionalFormatting sqref="G32:H32 J32">
    <cfRule type="cellIs" priority="934" dxfId="100" operator="lessThan">
      <formula>0</formula>
    </cfRule>
  </conditionalFormatting>
  <conditionalFormatting sqref="G33:H33 J33">
    <cfRule type="cellIs" priority="936" dxfId="100" operator="lessThan">
      <formula>0</formula>
    </cfRule>
  </conditionalFormatting>
  <conditionalFormatting sqref="K69">
    <cfRule type="cellIs" priority="929" dxfId="100" operator="lessThan">
      <formula>0</formula>
    </cfRule>
  </conditionalFormatting>
  <conditionalFormatting sqref="K70">
    <cfRule type="cellIs" priority="931" dxfId="100" operator="lessThan">
      <formula>0</formula>
    </cfRule>
  </conditionalFormatting>
  <conditionalFormatting sqref="G69:H69 J69">
    <cfRule type="cellIs" priority="930" dxfId="100" operator="lessThan">
      <formula>0</formula>
    </cfRule>
  </conditionalFormatting>
  <conditionalFormatting sqref="G70:H70 J70">
    <cfRule type="cellIs" priority="932" dxfId="100" operator="lessThan">
      <formula>0</formula>
    </cfRule>
  </conditionalFormatting>
  <conditionalFormatting sqref="G12:G31 J12:J31">
    <cfRule type="cellIs" priority="31" dxfId="100" operator="lessThan">
      <formula>0</formula>
    </cfRule>
  </conditionalFormatting>
  <conditionalFormatting sqref="K12:K31">
    <cfRule type="cellIs" priority="28" dxfId="100" operator="lessThan">
      <formula>0</formula>
    </cfRule>
    <cfRule type="cellIs" priority="29" dxfId="102" operator="equal">
      <formula>0</formula>
    </cfRule>
    <cfRule type="cellIs" priority="30" dxfId="103" operator="greaterThan">
      <formula>0</formula>
    </cfRule>
  </conditionalFormatting>
  <conditionalFormatting sqref="H12:H31">
    <cfRule type="cellIs" priority="25" dxfId="100" operator="lessThan">
      <formula>0</formula>
    </cfRule>
    <cfRule type="cellIs" priority="26" dxfId="102" operator="equal">
      <formula>0</formula>
    </cfRule>
    <cfRule type="cellIs" priority="27" dxfId="103" operator="greaterThan">
      <formula>0</formula>
    </cfRule>
  </conditionalFormatting>
  <conditionalFormatting sqref="G34 J34">
    <cfRule type="cellIs" priority="24" dxfId="100" operator="lessThan">
      <formula>0</formula>
    </cfRule>
  </conditionalFormatting>
  <conditionalFormatting sqref="K34">
    <cfRule type="cellIs" priority="23" dxfId="100" operator="lessThan">
      <formula>0</formula>
    </cfRule>
  </conditionalFormatting>
  <conditionalFormatting sqref="H34">
    <cfRule type="cellIs" priority="22" dxfId="100" operator="lessThan">
      <formula>0</formula>
    </cfRule>
  </conditionalFormatting>
  <conditionalFormatting sqref="G49:G68 J49:J68">
    <cfRule type="cellIs" priority="15" dxfId="100" operator="lessThan">
      <formula>0</formula>
    </cfRule>
  </conditionalFormatting>
  <conditionalFormatting sqref="K49:K68">
    <cfRule type="cellIs" priority="12" dxfId="100" operator="lessThan">
      <formula>0</formula>
    </cfRule>
    <cfRule type="cellIs" priority="13" dxfId="102" operator="equal">
      <formula>0</formula>
    </cfRule>
    <cfRule type="cellIs" priority="14" dxfId="103" operator="greaterThan">
      <formula>0</formula>
    </cfRule>
  </conditionalFormatting>
  <conditionalFormatting sqref="H49:H68">
    <cfRule type="cellIs" priority="9" dxfId="100" operator="lessThan">
      <formula>0</formula>
    </cfRule>
    <cfRule type="cellIs" priority="10" dxfId="102" operator="equal">
      <formula>0</formula>
    </cfRule>
    <cfRule type="cellIs" priority="11" dxfId="103" operator="greaterThan">
      <formula>0</formula>
    </cfRule>
  </conditionalFormatting>
  <conditionalFormatting sqref="G71 J71">
    <cfRule type="cellIs" priority="8" dxfId="100" operator="lessThan">
      <formula>0</formula>
    </cfRule>
  </conditionalFormatting>
  <conditionalFormatting sqref="K71">
    <cfRule type="cellIs" priority="7" dxfId="100" operator="lessThan">
      <formula>0</formula>
    </cfRule>
  </conditionalFormatting>
  <conditionalFormatting sqref="H71">
    <cfRule type="cellIs" priority="6" dxfId="100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3"/>
  <sheetViews>
    <sheetView showGridLines="0" zoomScalePageLayoutView="0" workbookViewId="0" topLeftCell="A1">
      <selection activeCell="C8" sqref="C8:C10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0.7109375" style="0" customWidth="1"/>
    <col min="16" max="16" width="22.57421875" style="0" customWidth="1"/>
    <col min="17" max="22" width="11.00390625" style="0" customWidth="1"/>
  </cols>
  <sheetData>
    <row r="1" spans="2:15" ht="14.25">
      <c r="B1" t="s">
        <v>3</v>
      </c>
      <c r="D1" s="46"/>
      <c r="O1" s="47">
        <v>43866</v>
      </c>
    </row>
    <row r="2" spans="2:15" ht="14.25" customHeight="1">
      <c r="B2" s="112" t="s">
        <v>14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2:15" ht="14.25" customHeight="1">
      <c r="B3" s="113" t="s">
        <v>15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36" t="s">
        <v>0</v>
      </c>
      <c r="C5" s="149" t="s">
        <v>1</v>
      </c>
      <c r="D5" s="133" t="s">
        <v>96</v>
      </c>
      <c r="E5" s="134"/>
      <c r="F5" s="134"/>
      <c r="G5" s="134"/>
      <c r="H5" s="135"/>
      <c r="I5" s="134" t="s">
        <v>86</v>
      </c>
      <c r="J5" s="134"/>
      <c r="K5" s="133" t="s">
        <v>97</v>
      </c>
      <c r="L5" s="134"/>
      <c r="M5" s="134"/>
      <c r="N5" s="134"/>
      <c r="O5" s="135"/>
    </row>
    <row r="6" spans="2:15" ht="14.25" customHeight="1">
      <c r="B6" s="137"/>
      <c r="C6" s="150"/>
      <c r="D6" s="114" t="s">
        <v>98</v>
      </c>
      <c r="E6" s="115"/>
      <c r="F6" s="115"/>
      <c r="G6" s="115"/>
      <c r="H6" s="116"/>
      <c r="I6" s="115" t="s">
        <v>87</v>
      </c>
      <c r="J6" s="115"/>
      <c r="K6" s="114" t="s">
        <v>99</v>
      </c>
      <c r="L6" s="115"/>
      <c r="M6" s="115"/>
      <c r="N6" s="115"/>
      <c r="O6" s="116"/>
    </row>
    <row r="7" spans="2:15" ht="14.25" customHeight="1">
      <c r="B7" s="137"/>
      <c r="C7" s="137"/>
      <c r="D7" s="117">
        <v>2020</v>
      </c>
      <c r="E7" s="118"/>
      <c r="F7" s="121">
        <v>2019</v>
      </c>
      <c r="G7" s="121"/>
      <c r="H7" s="131" t="s">
        <v>5</v>
      </c>
      <c r="I7" s="153">
        <v>2019</v>
      </c>
      <c r="J7" s="117" t="s">
        <v>100</v>
      </c>
      <c r="K7" s="117">
        <v>2020</v>
      </c>
      <c r="L7" s="118"/>
      <c r="M7" s="121">
        <v>2019</v>
      </c>
      <c r="N7" s="118"/>
      <c r="O7" s="148" t="s">
        <v>5</v>
      </c>
    </row>
    <row r="8" spans="2:15" ht="14.25" customHeight="1">
      <c r="B8" s="123" t="s">
        <v>6</v>
      </c>
      <c r="C8" s="123" t="s">
        <v>7</v>
      </c>
      <c r="D8" s="119"/>
      <c r="E8" s="120"/>
      <c r="F8" s="122"/>
      <c r="G8" s="122"/>
      <c r="H8" s="132"/>
      <c r="I8" s="154"/>
      <c r="J8" s="155"/>
      <c r="K8" s="119"/>
      <c r="L8" s="120"/>
      <c r="M8" s="122"/>
      <c r="N8" s="120"/>
      <c r="O8" s="148"/>
    </row>
    <row r="9" spans="2:15" ht="14.25" customHeight="1">
      <c r="B9" s="123"/>
      <c r="C9" s="123"/>
      <c r="D9" s="108" t="s">
        <v>8</v>
      </c>
      <c r="E9" s="107" t="s">
        <v>2</v>
      </c>
      <c r="F9" s="104" t="s">
        <v>8</v>
      </c>
      <c r="G9" s="36" t="s">
        <v>2</v>
      </c>
      <c r="H9" s="125" t="s">
        <v>9</v>
      </c>
      <c r="I9" s="37" t="s">
        <v>8</v>
      </c>
      <c r="J9" s="129" t="s">
        <v>101</v>
      </c>
      <c r="K9" s="108" t="s">
        <v>8</v>
      </c>
      <c r="L9" s="35" t="s">
        <v>2</v>
      </c>
      <c r="M9" s="104" t="s">
        <v>8</v>
      </c>
      <c r="N9" s="35" t="s">
        <v>2</v>
      </c>
      <c r="O9" s="127" t="s">
        <v>9</v>
      </c>
    </row>
    <row r="10" spans="2:15" ht="14.25" customHeight="1">
      <c r="B10" s="124"/>
      <c r="C10" s="124"/>
      <c r="D10" s="106" t="s">
        <v>10</v>
      </c>
      <c r="E10" s="105" t="s">
        <v>11</v>
      </c>
      <c r="F10" s="34" t="s">
        <v>10</v>
      </c>
      <c r="G10" s="39" t="s">
        <v>11</v>
      </c>
      <c r="H10" s="126"/>
      <c r="I10" s="38" t="s">
        <v>10</v>
      </c>
      <c r="J10" s="130"/>
      <c r="K10" s="106" t="s">
        <v>10</v>
      </c>
      <c r="L10" s="105" t="s">
        <v>11</v>
      </c>
      <c r="M10" s="34" t="s">
        <v>10</v>
      </c>
      <c r="N10" s="105" t="s">
        <v>11</v>
      </c>
      <c r="O10" s="128"/>
    </row>
    <row r="11" spans="2:15" ht="14.25" customHeight="1">
      <c r="B11" s="48">
        <v>1</v>
      </c>
      <c r="C11" s="49" t="s">
        <v>26</v>
      </c>
      <c r="D11" s="50">
        <v>640</v>
      </c>
      <c r="E11" s="51">
        <v>0.14489472492642064</v>
      </c>
      <c r="F11" s="50">
        <v>690</v>
      </c>
      <c r="G11" s="52">
        <v>0.12761235435546514</v>
      </c>
      <c r="H11" s="53">
        <v>-0.07246376811594202</v>
      </c>
      <c r="I11" s="54">
        <v>1041</v>
      </c>
      <c r="J11" s="55">
        <v>-0.38520653218059553</v>
      </c>
      <c r="K11" s="50">
        <v>640</v>
      </c>
      <c r="L11" s="51">
        <v>0.14489472492642064</v>
      </c>
      <c r="M11" s="50">
        <v>690</v>
      </c>
      <c r="N11" s="52">
        <v>0.12761235435546514</v>
      </c>
      <c r="O11" s="53">
        <v>-0.07246376811594202</v>
      </c>
    </row>
    <row r="12" spans="2:15" ht="14.25" customHeight="1">
      <c r="B12" s="56">
        <v>2</v>
      </c>
      <c r="C12" s="57" t="s">
        <v>34</v>
      </c>
      <c r="D12" s="58">
        <v>618</v>
      </c>
      <c r="E12" s="59">
        <v>0.13991396875707493</v>
      </c>
      <c r="F12" s="58">
        <v>482</v>
      </c>
      <c r="G12" s="60">
        <v>0.08914370260773072</v>
      </c>
      <c r="H12" s="61">
        <v>0.2821576763485478</v>
      </c>
      <c r="I12" s="62">
        <v>668</v>
      </c>
      <c r="J12" s="63">
        <v>-0.07485029940119758</v>
      </c>
      <c r="K12" s="58">
        <v>618</v>
      </c>
      <c r="L12" s="59">
        <v>0.13991396875707493</v>
      </c>
      <c r="M12" s="58">
        <v>482</v>
      </c>
      <c r="N12" s="60">
        <v>0.08914370260773072</v>
      </c>
      <c r="O12" s="61">
        <v>0.2821576763485478</v>
      </c>
    </row>
    <row r="13" spans="2:15" ht="14.25" customHeight="1">
      <c r="B13" s="56">
        <v>3</v>
      </c>
      <c r="C13" s="57" t="s">
        <v>23</v>
      </c>
      <c r="D13" s="58">
        <v>572</v>
      </c>
      <c r="E13" s="59">
        <v>0.12949966040298846</v>
      </c>
      <c r="F13" s="58">
        <v>725</v>
      </c>
      <c r="G13" s="60">
        <v>0.13408544479378584</v>
      </c>
      <c r="H13" s="61">
        <v>-0.2110344827586207</v>
      </c>
      <c r="I13" s="62">
        <v>827</v>
      </c>
      <c r="J13" s="63">
        <v>-0.3083434099153567</v>
      </c>
      <c r="K13" s="58">
        <v>572</v>
      </c>
      <c r="L13" s="59">
        <v>0.12949966040298846</v>
      </c>
      <c r="M13" s="58">
        <v>725</v>
      </c>
      <c r="N13" s="60">
        <v>0.13408544479378584</v>
      </c>
      <c r="O13" s="61">
        <v>-0.2110344827586207</v>
      </c>
    </row>
    <row r="14" spans="2:15" ht="14.25" customHeight="1">
      <c r="B14" s="56">
        <v>4</v>
      </c>
      <c r="C14" s="57" t="s">
        <v>28</v>
      </c>
      <c r="D14" s="58">
        <v>498</v>
      </c>
      <c r="E14" s="59">
        <v>0.11274620783337107</v>
      </c>
      <c r="F14" s="58">
        <v>821</v>
      </c>
      <c r="G14" s="60">
        <v>0.15184020713889404</v>
      </c>
      <c r="H14" s="61">
        <v>-0.3934226552984166</v>
      </c>
      <c r="I14" s="62">
        <v>1794</v>
      </c>
      <c r="J14" s="63">
        <v>-0.7224080267558528</v>
      </c>
      <c r="K14" s="58">
        <v>498</v>
      </c>
      <c r="L14" s="59">
        <v>0.11274620783337107</v>
      </c>
      <c r="M14" s="58">
        <v>821</v>
      </c>
      <c r="N14" s="60">
        <v>0.15184020713889404</v>
      </c>
      <c r="O14" s="61">
        <v>-0.3934226552984166</v>
      </c>
    </row>
    <row r="15" spans="2:15" ht="14.25" customHeight="1">
      <c r="B15" s="64">
        <v>5</v>
      </c>
      <c r="C15" s="65" t="s">
        <v>29</v>
      </c>
      <c r="D15" s="66">
        <v>451</v>
      </c>
      <c r="E15" s="67">
        <v>0.10210550147158705</v>
      </c>
      <c r="F15" s="66">
        <v>453</v>
      </c>
      <c r="G15" s="68">
        <v>0.08378028481597928</v>
      </c>
      <c r="H15" s="69">
        <v>-0.004415011037527616</v>
      </c>
      <c r="I15" s="70">
        <v>457</v>
      </c>
      <c r="J15" s="71">
        <v>-0.013129102844638973</v>
      </c>
      <c r="K15" s="66">
        <v>451</v>
      </c>
      <c r="L15" s="67">
        <v>0.10210550147158705</v>
      </c>
      <c r="M15" s="66">
        <v>453</v>
      </c>
      <c r="N15" s="68">
        <v>0.08378028481597928</v>
      </c>
      <c r="O15" s="69">
        <v>-0.004415011037527616</v>
      </c>
    </row>
    <row r="16" spans="2:15" ht="14.25" customHeight="1">
      <c r="B16" s="48">
        <v>6</v>
      </c>
      <c r="C16" s="49" t="s">
        <v>20</v>
      </c>
      <c r="D16" s="50">
        <v>342</v>
      </c>
      <c r="E16" s="51">
        <v>0.07742811863255604</v>
      </c>
      <c r="F16" s="50">
        <v>635</v>
      </c>
      <c r="G16" s="52">
        <v>0.1174403550952469</v>
      </c>
      <c r="H16" s="53">
        <v>-0.46141732283464565</v>
      </c>
      <c r="I16" s="54">
        <v>846</v>
      </c>
      <c r="J16" s="55">
        <v>-0.5957446808510638</v>
      </c>
      <c r="K16" s="50">
        <v>342</v>
      </c>
      <c r="L16" s="51">
        <v>0.07742811863255604</v>
      </c>
      <c r="M16" s="50">
        <v>635</v>
      </c>
      <c r="N16" s="52">
        <v>0.1174403550952469</v>
      </c>
      <c r="O16" s="53">
        <v>-0.46141732283464565</v>
      </c>
    </row>
    <row r="17" spans="2:15" ht="14.25" customHeight="1">
      <c r="B17" s="56">
        <v>7</v>
      </c>
      <c r="C17" s="57" t="s">
        <v>22</v>
      </c>
      <c r="D17" s="58">
        <v>276</v>
      </c>
      <c r="E17" s="59">
        <v>0.062485850124518905</v>
      </c>
      <c r="F17" s="58">
        <v>330</v>
      </c>
      <c r="G17" s="60">
        <v>0.061031995561309414</v>
      </c>
      <c r="H17" s="61">
        <v>-0.1636363636363637</v>
      </c>
      <c r="I17" s="62">
        <v>339</v>
      </c>
      <c r="J17" s="63">
        <v>-0.18584070796460173</v>
      </c>
      <c r="K17" s="58">
        <v>276</v>
      </c>
      <c r="L17" s="59">
        <v>0.062485850124518905</v>
      </c>
      <c r="M17" s="58">
        <v>330</v>
      </c>
      <c r="N17" s="60">
        <v>0.061031995561309414</v>
      </c>
      <c r="O17" s="61">
        <v>-0.1636363636363637</v>
      </c>
    </row>
    <row r="18" spans="2:15" ht="14.25" customHeight="1">
      <c r="B18" s="56">
        <v>8</v>
      </c>
      <c r="C18" s="57" t="s">
        <v>30</v>
      </c>
      <c r="D18" s="58">
        <v>263</v>
      </c>
      <c r="E18" s="59">
        <v>0.059542676024450986</v>
      </c>
      <c r="F18" s="58">
        <v>324</v>
      </c>
      <c r="G18" s="60">
        <v>0.05992232291474015</v>
      </c>
      <c r="H18" s="61">
        <v>-0.18827160493827155</v>
      </c>
      <c r="I18" s="62">
        <v>369</v>
      </c>
      <c r="J18" s="63">
        <v>-0.2872628726287263</v>
      </c>
      <c r="K18" s="58">
        <v>263</v>
      </c>
      <c r="L18" s="59">
        <v>0.059542676024450986</v>
      </c>
      <c r="M18" s="58">
        <v>324</v>
      </c>
      <c r="N18" s="60">
        <v>0.05992232291474015</v>
      </c>
      <c r="O18" s="61">
        <v>-0.18827160493827155</v>
      </c>
    </row>
    <row r="19" spans="2:15" ht="14.25" customHeight="1">
      <c r="B19" s="56">
        <v>9</v>
      </c>
      <c r="C19" s="57" t="s">
        <v>59</v>
      </c>
      <c r="D19" s="58">
        <v>259</v>
      </c>
      <c r="E19" s="59">
        <v>0.058637083993660855</v>
      </c>
      <c r="F19" s="58">
        <v>298</v>
      </c>
      <c r="G19" s="60">
        <v>0.05511374144627335</v>
      </c>
      <c r="H19" s="61">
        <v>-0.1308724832214765</v>
      </c>
      <c r="I19" s="62">
        <v>635</v>
      </c>
      <c r="J19" s="63">
        <v>-0.5921259842519685</v>
      </c>
      <c r="K19" s="58">
        <v>259</v>
      </c>
      <c r="L19" s="59">
        <v>0.058637083993660855</v>
      </c>
      <c r="M19" s="58">
        <v>298</v>
      </c>
      <c r="N19" s="60">
        <v>0.05511374144627335</v>
      </c>
      <c r="O19" s="61">
        <v>-0.1308724832214765</v>
      </c>
    </row>
    <row r="20" spans="2:15" ht="14.25" customHeight="1">
      <c r="B20" s="64">
        <v>10</v>
      </c>
      <c r="C20" s="65" t="s">
        <v>21</v>
      </c>
      <c r="D20" s="66">
        <v>234</v>
      </c>
      <c r="E20" s="67">
        <v>0.05297713380122255</v>
      </c>
      <c r="F20" s="66">
        <v>191</v>
      </c>
      <c r="G20" s="68">
        <v>0.03532457924912151</v>
      </c>
      <c r="H20" s="69">
        <v>0.2251308900523561</v>
      </c>
      <c r="I20" s="70">
        <v>237</v>
      </c>
      <c r="J20" s="71">
        <v>-0.012658227848101222</v>
      </c>
      <c r="K20" s="66">
        <v>234</v>
      </c>
      <c r="L20" s="67">
        <v>0.05297713380122255</v>
      </c>
      <c r="M20" s="66">
        <v>191</v>
      </c>
      <c r="N20" s="68">
        <v>0.03532457924912151</v>
      </c>
      <c r="O20" s="69">
        <v>0.2251308900523561</v>
      </c>
    </row>
    <row r="21" spans="2:15" ht="14.25" customHeight="1">
      <c r="B21" s="48">
        <v>11</v>
      </c>
      <c r="C21" s="49" t="s">
        <v>31</v>
      </c>
      <c r="D21" s="50">
        <v>84</v>
      </c>
      <c r="E21" s="51">
        <v>0.01901743264659271</v>
      </c>
      <c r="F21" s="50">
        <v>179</v>
      </c>
      <c r="G21" s="52">
        <v>0.033105233955982985</v>
      </c>
      <c r="H21" s="53">
        <v>-0.5307262569832403</v>
      </c>
      <c r="I21" s="54">
        <v>115</v>
      </c>
      <c r="J21" s="55">
        <v>-0.26956521739130435</v>
      </c>
      <c r="K21" s="50">
        <v>84</v>
      </c>
      <c r="L21" s="51">
        <v>0.01901743264659271</v>
      </c>
      <c r="M21" s="50">
        <v>179</v>
      </c>
      <c r="N21" s="52">
        <v>0.033105233955982985</v>
      </c>
      <c r="O21" s="53">
        <v>-0.5307262569832403</v>
      </c>
    </row>
    <row r="22" spans="2:15" ht="14.25" customHeight="1">
      <c r="B22" s="56">
        <v>12</v>
      </c>
      <c r="C22" s="57" t="s">
        <v>68</v>
      </c>
      <c r="D22" s="58">
        <v>39</v>
      </c>
      <c r="E22" s="59">
        <v>0.008829522300203759</v>
      </c>
      <c r="F22" s="58">
        <v>43</v>
      </c>
      <c r="G22" s="60">
        <v>0.007952653967079712</v>
      </c>
      <c r="H22" s="61">
        <v>-0.09302325581395354</v>
      </c>
      <c r="I22" s="62">
        <v>84</v>
      </c>
      <c r="J22" s="63">
        <v>-0.5357142857142857</v>
      </c>
      <c r="K22" s="58">
        <v>39</v>
      </c>
      <c r="L22" s="59">
        <v>0.008829522300203759</v>
      </c>
      <c r="M22" s="58">
        <v>43</v>
      </c>
      <c r="N22" s="60">
        <v>0.007952653967079712</v>
      </c>
      <c r="O22" s="61">
        <v>-0.09302325581395354</v>
      </c>
    </row>
    <row r="23" spans="2:15" ht="14.25" customHeight="1">
      <c r="B23" s="56">
        <v>13</v>
      </c>
      <c r="C23" s="57" t="s">
        <v>19</v>
      </c>
      <c r="D23" s="58">
        <v>31</v>
      </c>
      <c r="E23" s="59">
        <v>0.0070183382386235</v>
      </c>
      <c r="F23" s="58">
        <v>71</v>
      </c>
      <c r="G23" s="60">
        <v>0.013131126317736268</v>
      </c>
      <c r="H23" s="61">
        <v>-0.5633802816901409</v>
      </c>
      <c r="I23" s="62">
        <v>15</v>
      </c>
      <c r="J23" s="63">
        <v>1.0666666666666669</v>
      </c>
      <c r="K23" s="58">
        <v>31</v>
      </c>
      <c r="L23" s="59">
        <v>0.0070183382386235</v>
      </c>
      <c r="M23" s="58">
        <v>71</v>
      </c>
      <c r="N23" s="60">
        <v>0.013131126317736268</v>
      </c>
      <c r="O23" s="61">
        <v>-0.5633802816901409</v>
      </c>
    </row>
    <row r="24" spans="2:15" ht="14.25" customHeight="1">
      <c r="B24" s="56">
        <v>14</v>
      </c>
      <c r="C24" s="57" t="s">
        <v>79</v>
      </c>
      <c r="D24" s="58">
        <v>28</v>
      </c>
      <c r="E24" s="59">
        <v>0.006339144215530904</v>
      </c>
      <c r="F24" s="58">
        <v>20</v>
      </c>
      <c r="G24" s="60">
        <v>0.0036989088218975404</v>
      </c>
      <c r="H24" s="61">
        <v>0.3999999999999999</v>
      </c>
      <c r="I24" s="62">
        <v>55</v>
      </c>
      <c r="J24" s="63">
        <v>-0.49090909090909096</v>
      </c>
      <c r="K24" s="58">
        <v>28</v>
      </c>
      <c r="L24" s="59">
        <v>0.006339144215530904</v>
      </c>
      <c r="M24" s="58">
        <v>20</v>
      </c>
      <c r="N24" s="60">
        <v>0.0036989088218975404</v>
      </c>
      <c r="O24" s="61">
        <v>0.3999999999999999</v>
      </c>
    </row>
    <row r="25" spans="2:15" ht="14.25">
      <c r="B25" s="64">
        <v>15</v>
      </c>
      <c r="C25" s="65" t="s">
        <v>27</v>
      </c>
      <c r="D25" s="66">
        <v>18</v>
      </c>
      <c r="E25" s="67">
        <v>0.004075164138555581</v>
      </c>
      <c r="F25" s="66">
        <v>39</v>
      </c>
      <c r="G25" s="68">
        <v>0.007212872202700203</v>
      </c>
      <c r="H25" s="69">
        <v>-0.5384615384615384</v>
      </c>
      <c r="I25" s="70">
        <v>37</v>
      </c>
      <c r="J25" s="71">
        <v>-0.5135135135135135</v>
      </c>
      <c r="K25" s="66">
        <v>18</v>
      </c>
      <c r="L25" s="67">
        <v>0.004075164138555581</v>
      </c>
      <c r="M25" s="66">
        <v>39</v>
      </c>
      <c r="N25" s="68">
        <v>0.007212872202700203</v>
      </c>
      <c r="O25" s="69">
        <v>-0.5384615384615384</v>
      </c>
    </row>
    <row r="26" spans="2:15" ht="14.25">
      <c r="B26" s="151" t="s">
        <v>56</v>
      </c>
      <c r="C26" s="152"/>
      <c r="D26" s="25">
        <f>SUM(D11:D25)</f>
        <v>4353</v>
      </c>
      <c r="E26" s="4">
        <f>D26/D28</f>
        <v>0.9855105275073579</v>
      </c>
      <c r="F26" s="25">
        <f>SUM(F11:F25)</f>
        <v>5301</v>
      </c>
      <c r="G26" s="4">
        <f>F26/F28</f>
        <v>0.980395783243943</v>
      </c>
      <c r="H26" s="7">
        <f>D26/F26-1</f>
        <v>-0.178834182229768</v>
      </c>
      <c r="I26" s="25">
        <f>SUM(I11:I25)</f>
        <v>7519</v>
      </c>
      <c r="J26" s="4">
        <f>D26/I26-1</f>
        <v>-0.42106663120095755</v>
      </c>
      <c r="K26" s="25">
        <f>SUM(K11:K25)</f>
        <v>4353</v>
      </c>
      <c r="L26" s="4">
        <f>K26/K28</f>
        <v>0.9855105275073579</v>
      </c>
      <c r="M26" s="25">
        <f>SUM(M11:M25)</f>
        <v>5301</v>
      </c>
      <c r="N26" s="4">
        <f>M26/M28</f>
        <v>0.980395783243943</v>
      </c>
      <c r="O26" s="7">
        <f>K26/M26-1</f>
        <v>-0.178834182229768</v>
      </c>
    </row>
    <row r="27" spans="2:15" ht="14.25">
      <c r="B27" s="151" t="s">
        <v>12</v>
      </c>
      <c r="C27" s="152"/>
      <c r="D27" s="3">
        <f>D28-SUM(D11:D25)</f>
        <v>64</v>
      </c>
      <c r="E27" s="4">
        <f>D27/D28</f>
        <v>0.014489472492642064</v>
      </c>
      <c r="F27" s="3">
        <f>F28-SUM(F11:F25)</f>
        <v>106</v>
      </c>
      <c r="G27" s="6">
        <f>F27/F28</f>
        <v>0.019604216756056964</v>
      </c>
      <c r="H27" s="7">
        <f>D27/F27-1</f>
        <v>-0.39622641509433965</v>
      </c>
      <c r="I27" s="3">
        <f>I28-SUM(I11:I25)</f>
        <v>58</v>
      </c>
      <c r="J27" s="8">
        <f>D27/I27-1</f>
        <v>0.10344827586206895</v>
      </c>
      <c r="K27" s="3">
        <f>K28-SUM(K11:K25)</f>
        <v>64</v>
      </c>
      <c r="L27" s="4">
        <f>K27/K28</f>
        <v>0.014489472492642064</v>
      </c>
      <c r="M27" s="3">
        <f>M28-SUM(M11:M25)</f>
        <v>106</v>
      </c>
      <c r="N27" s="4">
        <f>M27/M28</f>
        <v>0.019604216756056964</v>
      </c>
      <c r="O27" s="7">
        <f>K27/M27-1</f>
        <v>-0.39622641509433965</v>
      </c>
    </row>
    <row r="28" spans="2:15" ht="14.25">
      <c r="B28" s="143" t="s">
        <v>13</v>
      </c>
      <c r="C28" s="144"/>
      <c r="D28" s="43">
        <v>4417</v>
      </c>
      <c r="E28" s="72">
        <v>1</v>
      </c>
      <c r="F28" s="43">
        <v>5407</v>
      </c>
      <c r="G28" s="73">
        <v>1.0000000000000002</v>
      </c>
      <c r="H28" s="40">
        <v>-0.18309598668392824</v>
      </c>
      <c r="I28" s="44">
        <v>7577</v>
      </c>
      <c r="J28" s="41">
        <v>-0.41705160353702</v>
      </c>
      <c r="K28" s="43">
        <v>4417</v>
      </c>
      <c r="L28" s="72">
        <v>1</v>
      </c>
      <c r="M28" s="43">
        <v>5407</v>
      </c>
      <c r="N28" s="73">
        <v>1.0000000000000002</v>
      </c>
      <c r="O28" s="40">
        <v>-0.18309598668392824</v>
      </c>
    </row>
    <row r="29" spans="2:3" ht="14.25">
      <c r="B29" t="s">
        <v>76</v>
      </c>
      <c r="C29" s="20"/>
    </row>
    <row r="30" ht="14.25">
      <c r="B30" s="9" t="s">
        <v>78</v>
      </c>
    </row>
    <row r="31" ht="14.25">
      <c r="B31" s="21"/>
    </row>
    <row r="32" spans="2:14" ht="14.25">
      <c r="B32" s="146" t="s">
        <v>93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20"/>
      <c r="N32" s="20"/>
    </row>
    <row r="33" spans="2:14" ht="14.25">
      <c r="B33" s="147" t="s">
        <v>94</v>
      </c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20"/>
      <c r="N33" s="20"/>
    </row>
    <row r="34" spans="2:12" ht="25.5" customHeight="1">
      <c r="B34" s="14"/>
      <c r="C34" s="14"/>
      <c r="D34" s="14"/>
      <c r="E34" s="14"/>
      <c r="F34" s="14"/>
      <c r="G34" s="14"/>
      <c r="H34" s="14"/>
      <c r="I34" s="14"/>
      <c r="J34" s="14"/>
      <c r="K34" s="74"/>
      <c r="L34" s="75" t="s">
        <v>4</v>
      </c>
    </row>
    <row r="35" spans="2:12" ht="14.25">
      <c r="B35" s="136" t="s">
        <v>0</v>
      </c>
      <c r="C35" s="136" t="s">
        <v>49</v>
      </c>
      <c r="D35" s="133" t="s">
        <v>96</v>
      </c>
      <c r="E35" s="134"/>
      <c r="F35" s="134"/>
      <c r="G35" s="134"/>
      <c r="H35" s="134"/>
      <c r="I35" s="135"/>
      <c r="J35" s="133" t="s">
        <v>86</v>
      </c>
      <c r="K35" s="134"/>
      <c r="L35" s="135"/>
    </row>
    <row r="36" spans="2:12" ht="15" customHeight="1">
      <c r="B36" s="137"/>
      <c r="C36" s="137"/>
      <c r="D36" s="114" t="s">
        <v>98</v>
      </c>
      <c r="E36" s="115"/>
      <c r="F36" s="115"/>
      <c r="G36" s="115"/>
      <c r="H36" s="115"/>
      <c r="I36" s="116"/>
      <c r="J36" s="114" t="s">
        <v>87</v>
      </c>
      <c r="K36" s="115"/>
      <c r="L36" s="116"/>
    </row>
    <row r="37" spans="2:12" ht="15" customHeight="1">
      <c r="B37" s="137"/>
      <c r="C37" s="137"/>
      <c r="D37" s="117">
        <v>2020</v>
      </c>
      <c r="E37" s="118"/>
      <c r="F37" s="121">
        <v>2019</v>
      </c>
      <c r="G37" s="118"/>
      <c r="H37" s="131" t="s">
        <v>5</v>
      </c>
      <c r="I37" s="140" t="s">
        <v>57</v>
      </c>
      <c r="J37" s="145">
        <v>2019</v>
      </c>
      <c r="K37" s="139" t="s">
        <v>100</v>
      </c>
      <c r="L37" s="140" t="s">
        <v>102</v>
      </c>
    </row>
    <row r="38" spans="2:12" ht="14.25">
      <c r="B38" s="123" t="s">
        <v>6</v>
      </c>
      <c r="C38" s="123" t="s">
        <v>49</v>
      </c>
      <c r="D38" s="119"/>
      <c r="E38" s="120"/>
      <c r="F38" s="122"/>
      <c r="G38" s="120"/>
      <c r="H38" s="132"/>
      <c r="I38" s="139"/>
      <c r="J38" s="145"/>
      <c r="K38" s="139"/>
      <c r="L38" s="139"/>
    </row>
    <row r="39" spans="2:12" ht="15" customHeight="1">
      <c r="B39" s="123"/>
      <c r="C39" s="123"/>
      <c r="D39" s="108" t="s">
        <v>8</v>
      </c>
      <c r="E39" s="76" t="s">
        <v>2</v>
      </c>
      <c r="F39" s="108" t="s">
        <v>8</v>
      </c>
      <c r="G39" s="76" t="s">
        <v>2</v>
      </c>
      <c r="H39" s="125" t="s">
        <v>9</v>
      </c>
      <c r="I39" s="125" t="s">
        <v>58</v>
      </c>
      <c r="J39" s="77" t="s">
        <v>8</v>
      </c>
      <c r="K39" s="141" t="s">
        <v>101</v>
      </c>
      <c r="L39" s="141" t="s">
        <v>103</v>
      </c>
    </row>
    <row r="40" spans="2:12" ht="14.25" customHeight="1">
      <c r="B40" s="124"/>
      <c r="C40" s="124"/>
      <c r="D40" s="106" t="s">
        <v>10</v>
      </c>
      <c r="E40" s="39" t="s">
        <v>11</v>
      </c>
      <c r="F40" s="106" t="s">
        <v>10</v>
      </c>
      <c r="G40" s="39" t="s">
        <v>11</v>
      </c>
      <c r="H40" s="138"/>
      <c r="I40" s="138"/>
      <c r="J40" s="106" t="s">
        <v>10</v>
      </c>
      <c r="K40" s="142"/>
      <c r="L40" s="142"/>
    </row>
    <row r="41" spans="2:12" ht="14.25">
      <c r="B41" s="48">
        <v>1</v>
      </c>
      <c r="C41" s="78" t="s">
        <v>70</v>
      </c>
      <c r="D41" s="50">
        <v>542</v>
      </c>
      <c r="E41" s="55">
        <v>0.12270772017206248</v>
      </c>
      <c r="F41" s="50">
        <v>582</v>
      </c>
      <c r="G41" s="55">
        <v>0.10763824671721842</v>
      </c>
      <c r="H41" s="79">
        <v>-0.06872852233676974</v>
      </c>
      <c r="I41" s="80">
        <v>0</v>
      </c>
      <c r="J41" s="50">
        <v>811</v>
      </c>
      <c r="K41" s="81">
        <v>-0.33168927250308267</v>
      </c>
      <c r="L41" s="82">
        <v>1</v>
      </c>
    </row>
    <row r="42" spans="2:12" ht="14.25">
      <c r="B42" s="83">
        <v>2</v>
      </c>
      <c r="C42" s="84" t="s">
        <v>82</v>
      </c>
      <c r="D42" s="58">
        <v>535</v>
      </c>
      <c r="E42" s="63">
        <v>0.12112293411817976</v>
      </c>
      <c r="F42" s="58">
        <v>379</v>
      </c>
      <c r="G42" s="63">
        <v>0.07009432217495838</v>
      </c>
      <c r="H42" s="85">
        <v>0.4116094986807388</v>
      </c>
      <c r="I42" s="86">
        <v>1</v>
      </c>
      <c r="J42" s="58">
        <v>533</v>
      </c>
      <c r="K42" s="87">
        <v>0.0037523452157599557</v>
      </c>
      <c r="L42" s="88">
        <v>3</v>
      </c>
    </row>
    <row r="43" spans="2:12" ht="14.25">
      <c r="B43" s="83">
        <v>3</v>
      </c>
      <c r="C43" s="84" t="s">
        <v>71</v>
      </c>
      <c r="D43" s="58">
        <v>392</v>
      </c>
      <c r="E43" s="63">
        <v>0.08874801901743265</v>
      </c>
      <c r="F43" s="58">
        <v>444</v>
      </c>
      <c r="G43" s="63">
        <v>0.0821157758461254</v>
      </c>
      <c r="H43" s="85">
        <v>-0.11711711711711714</v>
      </c>
      <c r="I43" s="86">
        <v>-1</v>
      </c>
      <c r="J43" s="58">
        <v>461</v>
      </c>
      <c r="K43" s="87">
        <v>-0.14967462039045554</v>
      </c>
      <c r="L43" s="88">
        <v>3</v>
      </c>
    </row>
    <row r="44" spans="2:12" ht="14.25">
      <c r="B44" s="83">
        <v>4</v>
      </c>
      <c r="C44" s="84" t="s">
        <v>73</v>
      </c>
      <c r="D44" s="58">
        <v>280</v>
      </c>
      <c r="E44" s="63">
        <v>0.06339144215530904</v>
      </c>
      <c r="F44" s="58">
        <v>240</v>
      </c>
      <c r="G44" s="63">
        <v>0.044386905862770484</v>
      </c>
      <c r="H44" s="85">
        <v>0.16666666666666674</v>
      </c>
      <c r="I44" s="86">
        <v>3</v>
      </c>
      <c r="J44" s="58">
        <v>271</v>
      </c>
      <c r="K44" s="87">
        <v>0.03321033210332103</v>
      </c>
      <c r="L44" s="88">
        <v>4</v>
      </c>
    </row>
    <row r="45" spans="2:12" ht="14.25">
      <c r="B45" s="83">
        <v>5</v>
      </c>
      <c r="C45" s="89" t="s">
        <v>72</v>
      </c>
      <c r="D45" s="66">
        <v>259</v>
      </c>
      <c r="E45" s="71">
        <v>0.058637083993660855</v>
      </c>
      <c r="F45" s="66">
        <v>298</v>
      </c>
      <c r="G45" s="71">
        <v>0.05511374144627335</v>
      </c>
      <c r="H45" s="90">
        <v>-0.1308724832214765</v>
      </c>
      <c r="I45" s="91">
        <v>0</v>
      </c>
      <c r="J45" s="66">
        <v>635</v>
      </c>
      <c r="K45" s="92">
        <v>-0.5921259842519685</v>
      </c>
      <c r="L45" s="93">
        <v>-2</v>
      </c>
    </row>
    <row r="46" spans="2:12" ht="14.25">
      <c r="B46" s="94">
        <v>6</v>
      </c>
      <c r="C46" s="78" t="s">
        <v>74</v>
      </c>
      <c r="D46" s="50">
        <v>224</v>
      </c>
      <c r="E46" s="55">
        <v>0.05071315372424723</v>
      </c>
      <c r="F46" s="50">
        <v>311</v>
      </c>
      <c r="G46" s="55">
        <v>0.05751803218050675</v>
      </c>
      <c r="H46" s="79">
        <v>-0.2797427652733119</v>
      </c>
      <c r="I46" s="80">
        <v>-2</v>
      </c>
      <c r="J46" s="50">
        <v>331</v>
      </c>
      <c r="K46" s="81">
        <v>-0.32326283987915405</v>
      </c>
      <c r="L46" s="82">
        <v>1</v>
      </c>
    </row>
    <row r="47" spans="2:12" ht="14.25">
      <c r="B47" s="83">
        <v>7</v>
      </c>
      <c r="C47" s="84" t="s">
        <v>115</v>
      </c>
      <c r="D47" s="58">
        <v>165</v>
      </c>
      <c r="E47" s="63">
        <v>0.03735567127009282</v>
      </c>
      <c r="F47" s="58">
        <v>148</v>
      </c>
      <c r="G47" s="63">
        <v>0.027371925282041798</v>
      </c>
      <c r="H47" s="85">
        <v>0.11486486486486491</v>
      </c>
      <c r="I47" s="86">
        <v>8</v>
      </c>
      <c r="J47" s="58">
        <v>174</v>
      </c>
      <c r="K47" s="87">
        <v>-0.051724137931034475</v>
      </c>
      <c r="L47" s="88">
        <v>4</v>
      </c>
    </row>
    <row r="48" spans="2:12" ht="14.25">
      <c r="B48" s="83">
        <v>8</v>
      </c>
      <c r="C48" s="84" t="s">
        <v>116</v>
      </c>
      <c r="D48" s="58">
        <v>148</v>
      </c>
      <c r="E48" s="63">
        <v>0.03350690513923477</v>
      </c>
      <c r="F48" s="58">
        <v>155</v>
      </c>
      <c r="G48" s="63">
        <v>0.028666543369705935</v>
      </c>
      <c r="H48" s="85">
        <v>-0.04516129032258065</v>
      </c>
      <c r="I48" s="86">
        <v>6</v>
      </c>
      <c r="J48" s="58">
        <v>166</v>
      </c>
      <c r="K48" s="87">
        <v>-0.10843373493975905</v>
      </c>
      <c r="L48" s="88">
        <v>4</v>
      </c>
    </row>
    <row r="49" spans="2:12" ht="14.25">
      <c r="B49" s="83">
        <v>9</v>
      </c>
      <c r="C49" s="84" t="s">
        <v>117</v>
      </c>
      <c r="D49" s="58">
        <v>134</v>
      </c>
      <c r="E49" s="63">
        <v>0.030337333031469325</v>
      </c>
      <c r="F49" s="58">
        <v>169</v>
      </c>
      <c r="G49" s="63">
        <v>0.03125577954503422</v>
      </c>
      <c r="H49" s="85">
        <v>-0.20710059171597628</v>
      </c>
      <c r="I49" s="86">
        <v>2</v>
      </c>
      <c r="J49" s="58">
        <v>135</v>
      </c>
      <c r="K49" s="87">
        <v>-0.007407407407407418</v>
      </c>
      <c r="L49" s="88">
        <v>6</v>
      </c>
    </row>
    <row r="50" spans="2:12" ht="14.25">
      <c r="B50" s="95">
        <v>10</v>
      </c>
      <c r="C50" s="89" t="s">
        <v>95</v>
      </c>
      <c r="D50" s="66">
        <v>129</v>
      </c>
      <c r="E50" s="71">
        <v>0.02920534299298166</v>
      </c>
      <c r="F50" s="66">
        <v>161</v>
      </c>
      <c r="G50" s="71">
        <v>0.029776216016275198</v>
      </c>
      <c r="H50" s="90">
        <v>-0.19875776397515532</v>
      </c>
      <c r="I50" s="91">
        <v>3</v>
      </c>
      <c r="J50" s="66">
        <v>216</v>
      </c>
      <c r="K50" s="92">
        <v>-0.4027777777777778</v>
      </c>
      <c r="L50" s="93">
        <v>0</v>
      </c>
    </row>
    <row r="51" spans="2:12" ht="14.25">
      <c r="B51" s="151" t="s">
        <v>75</v>
      </c>
      <c r="C51" s="152"/>
      <c r="D51" s="25">
        <f>SUM(D41:D50)</f>
        <v>2808</v>
      </c>
      <c r="E51" s="6">
        <f>D51/D53</f>
        <v>0.6357256056146706</v>
      </c>
      <c r="F51" s="25">
        <f>SUM(F41:F50)</f>
        <v>2887</v>
      </c>
      <c r="G51" s="6">
        <f>F51/F53</f>
        <v>0.5339374884409099</v>
      </c>
      <c r="H51" s="16">
        <f>D51/F51-1</f>
        <v>-0.027364045722202968</v>
      </c>
      <c r="I51" s="24"/>
      <c r="J51" s="25">
        <f>SUM(J41:J50)</f>
        <v>3733</v>
      </c>
      <c r="K51" s="17">
        <f>E51/J51-1</f>
        <v>-0.9998297011503845</v>
      </c>
      <c r="L51" s="18"/>
    </row>
    <row r="52" spans="2:12" ht="14.25">
      <c r="B52" s="151" t="s">
        <v>12</v>
      </c>
      <c r="C52" s="152"/>
      <c r="D52" s="25">
        <f>D53-D51</f>
        <v>1609</v>
      </c>
      <c r="E52" s="6">
        <f>D52/D53</f>
        <v>0.36427439438532944</v>
      </c>
      <c r="F52" s="25">
        <f>F53-F51</f>
        <v>2520</v>
      </c>
      <c r="G52" s="6">
        <f>F52/F53</f>
        <v>0.46606251155909006</v>
      </c>
      <c r="H52" s="16">
        <f>D52/F52-1</f>
        <v>-0.36150793650793656</v>
      </c>
      <c r="I52" s="3"/>
      <c r="J52" s="25">
        <f>J53-SUM(J41:J50)</f>
        <v>3844</v>
      </c>
      <c r="K52" s="17">
        <f>E52/J52-1</f>
        <v>-0.9999052355893898</v>
      </c>
      <c r="L52" s="18"/>
    </row>
    <row r="53" spans="2:12" ht="14.25">
      <c r="B53" s="143" t="s">
        <v>38</v>
      </c>
      <c r="C53" s="144"/>
      <c r="D53" s="23">
        <v>4417</v>
      </c>
      <c r="E53" s="96">
        <v>1</v>
      </c>
      <c r="F53" s="23">
        <v>5407</v>
      </c>
      <c r="G53" s="96">
        <v>1</v>
      </c>
      <c r="H53" s="19">
        <v>-0.18309598668392824</v>
      </c>
      <c r="I53" s="19"/>
      <c r="J53" s="23">
        <v>7577</v>
      </c>
      <c r="K53" s="42">
        <v>-0.41705160353702</v>
      </c>
      <c r="L53" s="97"/>
    </row>
  </sheetData>
  <sheetProtection/>
  <mergeCells count="50">
    <mergeCell ref="O7:O8"/>
    <mergeCell ref="O9:O10"/>
    <mergeCell ref="D6:H6"/>
    <mergeCell ref="J7:J8"/>
    <mergeCell ref="I7:I8"/>
    <mergeCell ref="C8:C10"/>
    <mergeCell ref="H9:H10"/>
    <mergeCell ref="J9:J10"/>
    <mergeCell ref="D7:E8"/>
    <mergeCell ref="F7:G8"/>
    <mergeCell ref="I6:J6"/>
    <mergeCell ref="K6:O6"/>
    <mergeCell ref="H7:H8"/>
    <mergeCell ref="B2:O2"/>
    <mergeCell ref="B3:O3"/>
    <mergeCell ref="B8:B10"/>
    <mergeCell ref="I5:J5"/>
    <mergeCell ref="K5:O5"/>
    <mergeCell ref="K7:L8"/>
    <mergeCell ref="M7:N8"/>
    <mergeCell ref="B26:C26"/>
    <mergeCell ref="B27:C27"/>
    <mergeCell ref="B28:C28"/>
    <mergeCell ref="B5:B7"/>
    <mergeCell ref="C5:C7"/>
    <mergeCell ref="D5:H5"/>
    <mergeCell ref="B32:L32"/>
    <mergeCell ref="B33:L33"/>
    <mergeCell ref="B35:B37"/>
    <mergeCell ref="C35:C37"/>
    <mergeCell ref="D35:I35"/>
    <mergeCell ref="J35:L35"/>
    <mergeCell ref="D36:I36"/>
    <mergeCell ref="J36:L36"/>
    <mergeCell ref="D37:E38"/>
    <mergeCell ref="F37:G38"/>
    <mergeCell ref="H37:H38"/>
    <mergeCell ref="I37:I38"/>
    <mergeCell ref="J37:J38"/>
    <mergeCell ref="K37:K38"/>
    <mergeCell ref="B52:C52"/>
    <mergeCell ref="B53:C53"/>
    <mergeCell ref="I39:I40"/>
    <mergeCell ref="K39:K40"/>
    <mergeCell ref="L39:L40"/>
    <mergeCell ref="C38:C40"/>
    <mergeCell ref="B51:C51"/>
    <mergeCell ref="L37:L38"/>
    <mergeCell ref="B38:B40"/>
    <mergeCell ref="H39:H40"/>
  </mergeCells>
  <conditionalFormatting sqref="H27 J27 O27">
    <cfRule type="cellIs" priority="646" dxfId="100" operator="lessThan">
      <formula>0</formula>
    </cfRule>
  </conditionalFormatting>
  <conditionalFormatting sqref="H26 O26">
    <cfRule type="cellIs" priority="446" dxfId="100" operator="lessThan">
      <formula>0</formula>
    </cfRule>
  </conditionalFormatting>
  <conditionalFormatting sqref="K52">
    <cfRule type="cellIs" priority="363" dxfId="100" operator="lessThan">
      <formula>0</formula>
    </cfRule>
  </conditionalFormatting>
  <conditionalFormatting sqref="H52 J52">
    <cfRule type="cellIs" priority="364" dxfId="100" operator="lessThan">
      <formula>0</formula>
    </cfRule>
  </conditionalFormatting>
  <conditionalFormatting sqref="K51">
    <cfRule type="cellIs" priority="361" dxfId="100" operator="lessThan">
      <formula>0</formula>
    </cfRule>
  </conditionalFormatting>
  <conditionalFormatting sqref="H51">
    <cfRule type="cellIs" priority="362" dxfId="100" operator="lessThan">
      <formula>0</formula>
    </cfRule>
  </conditionalFormatting>
  <conditionalFormatting sqref="L52">
    <cfRule type="cellIs" priority="359" dxfId="100" operator="lessThan">
      <formula>0</formula>
    </cfRule>
  </conditionalFormatting>
  <conditionalFormatting sqref="K52">
    <cfRule type="cellIs" priority="360" dxfId="100" operator="lessThan">
      <formula>0</formula>
    </cfRule>
  </conditionalFormatting>
  <conditionalFormatting sqref="L51">
    <cfRule type="cellIs" priority="357" dxfId="100" operator="lessThan">
      <formula>0</formula>
    </cfRule>
  </conditionalFormatting>
  <conditionalFormatting sqref="K51">
    <cfRule type="cellIs" priority="358" dxfId="100" operator="lessThan">
      <formula>0</formula>
    </cfRule>
  </conditionalFormatting>
  <conditionalFormatting sqref="H11:H15 J11:J15 O11:O15">
    <cfRule type="cellIs" priority="22" dxfId="100" operator="lessThan">
      <formula>0</formula>
    </cfRule>
  </conditionalFormatting>
  <conditionalFormatting sqref="H16:H25 J16:J25 O16:O25">
    <cfRule type="cellIs" priority="21" dxfId="100" operator="lessThan">
      <formula>0</formula>
    </cfRule>
  </conditionalFormatting>
  <conditionalFormatting sqref="D11:E25 G11:J25 L11:L25 N11:O25">
    <cfRule type="cellIs" priority="20" dxfId="101" operator="equal">
      <formula>0</formula>
    </cfRule>
  </conditionalFormatting>
  <conditionalFormatting sqref="F11:F25">
    <cfRule type="cellIs" priority="19" dxfId="101" operator="equal">
      <formula>0</formula>
    </cfRule>
  </conditionalFormatting>
  <conditionalFormatting sqref="K11:K25">
    <cfRule type="cellIs" priority="18" dxfId="101" operator="equal">
      <formula>0</formula>
    </cfRule>
  </conditionalFormatting>
  <conditionalFormatting sqref="M11:M25">
    <cfRule type="cellIs" priority="17" dxfId="101" operator="equal">
      <formula>0</formula>
    </cfRule>
  </conditionalFormatting>
  <conditionalFormatting sqref="O28 J28 H28">
    <cfRule type="cellIs" priority="16" dxfId="100" operator="lessThan">
      <formula>0</formula>
    </cfRule>
  </conditionalFormatting>
  <conditionalFormatting sqref="K41:K50 H41:H50">
    <cfRule type="cellIs" priority="15" dxfId="100" operator="lessThan">
      <formula>0</formula>
    </cfRule>
  </conditionalFormatting>
  <conditionalFormatting sqref="L41:L50">
    <cfRule type="cellIs" priority="12" dxfId="100" operator="lessThan">
      <formula>0</formula>
    </cfRule>
    <cfRule type="cellIs" priority="13" dxfId="102" operator="equal">
      <formula>0</formula>
    </cfRule>
    <cfRule type="cellIs" priority="14" dxfId="103" operator="greaterThan">
      <formula>0</formula>
    </cfRule>
  </conditionalFormatting>
  <conditionalFormatting sqref="I41:I50">
    <cfRule type="cellIs" priority="9" dxfId="100" operator="lessThan">
      <formula>0</formula>
    </cfRule>
    <cfRule type="cellIs" priority="10" dxfId="102" operator="equal">
      <formula>0</formula>
    </cfRule>
    <cfRule type="cellIs" priority="11" dxfId="103" operator="greaterThan">
      <formula>0</formula>
    </cfRule>
  </conditionalFormatting>
  <conditionalFormatting sqref="H53:I53 K53">
    <cfRule type="cellIs" priority="8" dxfId="100" operator="lessThan">
      <formula>0</formula>
    </cfRule>
  </conditionalFormatting>
  <conditionalFormatting sqref="L53">
    <cfRule type="cellIs" priority="7" dxfId="100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Q17" sqref="Q17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4.25">
      <c r="B1" t="s">
        <v>3</v>
      </c>
      <c r="D1" s="46"/>
      <c r="O1" s="47">
        <v>43866</v>
      </c>
    </row>
    <row r="2" spans="2:15" ht="14.25" customHeight="1">
      <c r="B2" s="112" t="s">
        <v>16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2:15" ht="14.25" customHeight="1">
      <c r="B3" s="113" t="s">
        <v>17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36" t="s">
        <v>0</v>
      </c>
      <c r="C5" s="149" t="s">
        <v>1</v>
      </c>
      <c r="D5" s="133" t="s">
        <v>96</v>
      </c>
      <c r="E5" s="134"/>
      <c r="F5" s="134"/>
      <c r="G5" s="134"/>
      <c r="H5" s="135"/>
      <c r="I5" s="134" t="s">
        <v>86</v>
      </c>
      <c r="J5" s="134"/>
      <c r="K5" s="133" t="s">
        <v>97</v>
      </c>
      <c r="L5" s="134"/>
      <c r="M5" s="134"/>
      <c r="N5" s="134"/>
      <c r="O5" s="135"/>
    </row>
    <row r="6" spans="2:15" ht="14.25" customHeight="1">
      <c r="B6" s="137"/>
      <c r="C6" s="150"/>
      <c r="D6" s="114" t="s">
        <v>98</v>
      </c>
      <c r="E6" s="115"/>
      <c r="F6" s="115"/>
      <c r="G6" s="115"/>
      <c r="H6" s="116"/>
      <c r="I6" s="115" t="s">
        <v>87</v>
      </c>
      <c r="J6" s="115"/>
      <c r="K6" s="114" t="s">
        <v>99</v>
      </c>
      <c r="L6" s="115"/>
      <c r="M6" s="115"/>
      <c r="N6" s="115"/>
      <c r="O6" s="116"/>
    </row>
    <row r="7" spans="2:15" ht="14.25" customHeight="1">
      <c r="B7" s="137"/>
      <c r="C7" s="137"/>
      <c r="D7" s="117">
        <v>2020</v>
      </c>
      <c r="E7" s="118"/>
      <c r="F7" s="121">
        <v>2019</v>
      </c>
      <c r="G7" s="121"/>
      <c r="H7" s="131" t="s">
        <v>5</v>
      </c>
      <c r="I7" s="153">
        <v>2019</v>
      </c>
      <c r="J7" s="117" t="s">
        <v>100</v>
      </c>
      <c r="K7" s="117">
        <v>2020</v>
      </c>
      <c r="L7" s="118"/>
      <c r="M7" s="121">
        <v>2019</v>
      </c>
      <c r="N7" s="118"/>
      <c r="O7" s="148" t="s">
        <v>5</v>
      </c>
    </row>
    <row r="8" spans="2:15" ht="14.25" customHeight="1">
      <c r="B8" s="123" t="s">
        <v>6</v>
      </c>
      <c r="C8" s="123" t="s">
        <v>7</v>
      </c>
      <c r="D8" s="119"/>
      <c r="E8" s="120"/>
      <c r="F8" s="122"/>
      <c r="G8" s="122"/>
      <c r="H8" s="132"/>
      <c r="I8" s="154"/>
      <c r="J8" s="155"/>
      <c r="K8" s="119"/>
      <c r="L8" s="120"/>
      <c r="M8" s="122"/>
      <c r="N8" s="120"/>
      <c r="O8" s="148"/>
    </row>
    <row r="9" spans="2:15" ht="14.25" customHeight="1">
      <c r="B9" s="123"/>
      <c r="C9" s="123"/>
      <c r="D9" s="108" t="s">
        <v>8</v>
      </c>
      <c r="E9" s="107" t="s">
        <v>2</v>
      </c>
      <c r="F9" s="104" t="s">
        <v>8</v>
      </c>
      <c r="G9" s="36" t="s">
        <v>2</v>
      </c>
      <c r="H9" s="125" t="s">
        <v>9</v>
      </c>
      <c r="I9" s="37" t="s">
        <v>8</v>
      </c>
      <c r="J9" s="129" t="s">
        <v>101</v>
      </c>
      <c r="K9" s="108" t="s">
        <v>8</v>
      </c>
      <c r="L9" s="35" t="s">
        <v>2</v>
      </c>
      <c r="M9" s="104" t="s">
        <v>8</v>
      </c>
      <c r="N9" s="35" t="s">
        <v>2</v>
      </c>
      <c r="O9" s="127" t="s">
        <v>9</v>
      </c>
    </row>
    <row r="10" spans="2:15" ht="14.25" customHeight="1">
      <c r="B10" s="124"/>
      <c r="C10" s="124"/>
      <c r="D10" s="106" t="s">
        <v>10</v>
      </c>
      <c r="E10" s="105" t="s">
        <v>11</v>
      </c>
      <c r="F10" s="34" t="s">
        <v>10</v>
      </c>
      <c r="G10" s="39" t="s">
        <v>11</v>
      </c>
      <c r="H10" s="126"/>
      <c r="I10" s="38" t="s">
        <v>10</v>
      </c>
      <c r="J10" s="130"/>
      <c r="K10" s="106" t="s">
        <v>10</v>
      </c>
      <c r="L10" s="105" t="s">
        <v>11</v>
      </c>
      <c r="M10" s="34" t="s">
        <v>10</v>
      </c>
      <c r="N10" s="105" t="s">
        <v>11</v>
      </c>
      <c r="O10" s="128"/>
    </row>
    <row r="11" spans="2:15" ht="14.25" customHeight="1">
      <c r="B11" s="48">
        <v>1</v>
      </c>
      <c r="C11" s="49" t="s">
        <v>21</v>
      </c>
      <c r="D11" s="50">
        <v>6934</v>
      </c>
      <c r="E11" s="51">
        <v>0.15799307327743348</v>
      </c>
      <c r="F11" s="50">
        <v>5137</v>
      </c>
      <c r="G11" s="52">
        <v>0.10007012895936417</v>
      </c>
      <c r="H11" s="53">
        <v>0.3498150671598208</v>
      </c>
      <c r="I11" s="54">
        <v>6561</v>
      </c>
      <c r="J11" s="55">
        <v>0.05685108977290043</v>
      </c>
      <c r="K11" s="50">
        <v>6934</v>
      </c>
      <c r="L11" s="51">
        <v>0.15799307327743348</v>
      </c>
      <c r="M11" s="50">
        <v>5137</v>
      </c>
      <c r="N11" s="52">
        <v>0.10007012895936417</v>
      </c>
      <c r="O11" s="53">
        <v>0.3498150671598208</v>
      </c>
    </row>
    <row r="12" spans="2:15" ht="14.25" customHeight="1">
      <c r="B12" s="56">
        <v>2</v>
      </c>
      <c r="C12" s="57" t="s">
        <v>19</v>
      </c>
      <c r="D12" s="58">
        <v>5662</v>
      </c>
      <c r="E12" s="59">
        <v>0.129010207801677</v>
      </c>
      <c r="F12" s="58">
        <v>6396</v>
      </c>
      <c r="G12" s="60">
        <v>0.12459578447033155</v>
      </c>
      <c r="H12" s="61">
        <v>-0.11475922451532206</v>
      </c>
      <c r="I12" s="62">
        <v>6350</v>
      </c>
      <c r="J12" s="63">
        <v>-0.10834645669291343</v>
      </c>
      <c r="K12" s="58">
        <v>5662</v>
      </c>
      <c r="L12" s="59">
        <v>0.129010207801677</v>
      </c>
      <c r="M12" s="58">
        <v>6396</v>
      </c>
      <c r="N12" s="60">
        <v>0.12459578447033155</v>
      </c>
      <c r="O12" s="61">
        <v>-0.11475922451532206</v>
      </c>
    </row>
    <row r="13" spans="2:15" ht="14.25" customHeight="1">
      <c r="B13" s="56">
        <v>3</v>
      </c>
      <c r="C13" s="57" t="s">
        <v>20</v>
      </c>
      <c r="D13" s="58">
        <v>4297</v>
      </c>
      <c r="E13" s="59">
        <v>0.09790831206707984</v>
      </c>
      <c r="F13" s="58">
        <v>5961</v>
      </c>
      <c r="G13" s="60">
        <v>0.11612186854716172</v>
      </c>
      <c r="H13" s="61">
        <v>-0.27914779399429623</v>
      </c>
      <c r="I13" s="62">
        <v>5328</v>
      </c>
      <c r="J13" s="63">
        <v>-0.19350600600600598</v>
      </c>
      <c r="K13" s="58">
        <v>4297</v>
      </c>
      <c r="L13" s="59">
        <v>0.09790831206707984</v>
      </c>
      <c r="M13" s="58">
        <v>5961</v>
      </c>
      <c r="N13" s="60">
        <v>0.11612186854716172</v>
      </c>
      <c r="O13" s="61">
        <v>-0.27914779399429623</v>
      </c>
    </row>
    <row r="14" spans="2:15" ht="14.25" customHeight="1">
      <c r="B14" s="56">
        <v>4</v>
      </c>
      <c r="C14" s="57" t="s">
        <v>34</v>
      </c>
      <c r="D14" s="58">
        <v>2268</v>
      </c>
      <c r="E14" s="59">
        <v>0.051676995989792196</v>
      </c>
      <c r="F14" s="58">
        <v>2053</v>
      </c>
      <c r="G14" s="60">
        <v>0.039992987104063585</v>
      </c>
      <c r="H14" s="61">
        <v>0.10472479298587434</v>
      </c>
      <c r="I14" s="62">
        <v>3788</v>
      </c>
      <c r="J14" s="63">
        <v>-0.4012671594508975</v>
      </c>
      <c r="K14" s="58">
        <v>2268</v>
      </c>
      <c r="L14" s="59">
        <v>0.051676995989792196</v>
      </c>
      <c r="M14" s="58">
        <v>2053</v>
      </c>
      <c r="N14" s="60">
        <v>0.039992987104063585</v>
      </c>
      <c r="O14" s="61">
        <v>0.10472479298587434</v>
      </c>
    </row>
    <row r="15" spans="2:15" ht="14.25" customHeight="1">
      <c r="B15" s="64">
        <v>5</v>
      </c>
      <c r="C15" s="65" t="s">
        <v>24</v>
      </c>
      <c r="D15" s="66">
        <v>2206</v>
      </c>
      <c r="E15" s="67">
        <v>0.050264309150565074</v>
      </c>
      <c r="F15" s="66">
        <v>2714</v>
      </c>
      <c r="G15" s="68">
        <v>0.05286944325398371</v>
      </c>
      <c r="H15" s="69">
        <v>-0.18717759764185704</v>
      </c>
      <c r="I15" s="70">
        <v>2688</v>
      </c>
      <c r="J15" s="71">
        <v>-0.17931547619047616</v>
      </c>
      <c r="K15" s="66">
        <v>2206</v>
      </c>
      <c r="L15" s="67">
        <v>0.050264309150565074</v>
      </c>
      <c r="M15" s="66">
        <v>2714</v>
      </c>
      <c r="N15" s="68">
        <v>0.05286944325398371</v>
      </c>
      <c r="O15" s="69">
        <v>-0.18717759764185704</v>
      </c>
    </row>
    <row r="16" spans="2:15" ht="14.25" customHeight="1">
      <c r="B16" s="48">
        <v>6</v>
      </c>
      <c r="C16" s="49" t="s">
        <v>26</v>
      </c>
      <c r="D16" s="50">
        <v>2170</v>
      </c>
      <c r="E16" s="51">
        <v>0.049444039372949326</v>
      </c>
      <c r="F16" s="50">
        <v>2586</v>
      </c>
      <c r="G16" s="52">
        <v>0.05037596914325788</v>
      </c>
      <c r="H16" s="53">
        <v>-0.16086620262954365</v>
      </c>
      <c r="I16" s="54">
        <v>3672</v>
      </c>
      <c r="J16" s="55">
        <v>-0.409041394335512</v>
      </c>
      <c r="K16" s="50">
        <v>2170</v>
      </c>
      <c r="L16" s="51">
        <v>0.049444039372949326</v>
      </c>
      <c r="M16" s="50">
        <v>2586</v>
      </c>
      <c r="N16" s="52">
        <v>0.05037596914325788</v>
      </c>
      <c r="O16" s="53">
        <v>-0.16086620262954365</v>
      </c>
    </row>
    <row r="17" spans="2:15" ht="14.25" customHeight="1">
      <c r="B17" s="56">
        <v>7</v>
      </c>
      <c r="C17" s="57" t="s">
        <v>23</v>
      </c>
      <c r="D17" s="58">
        <v>2063</v>
      </c>
      <c r="E17" s="59">
        <v>0.047006015311702516</v>
      </c>
      <c r="F17" s="58">
        <v>3139</v>
      </c>
      <c r="G17" s="60">
        <v>0.06114855651225309</v>
      </c>
      <c r="H17" s="61">
        <v>-0.34278432621854094</v>
      </c>
      <c r="I17" s="62">
        <v>3749</v>
      </c>
      <c r="J17" s="63">
        <v>-0.44971992531341687</v>
      </c>
      <c r="K17" s="58">
        <v>2063</v>
      </c>
      <c r="L17" s="59">
        <v>0.047006015311702516</v>
      </c>
      <c r="M17" s="58">
        <v>3139</v>
      </c>
      <c r="N17" s="60">
        <v>0.06114855651225309</v>
      </c>
      <c r="O17" s="61">
        <v>-0.34278432621854094</v>
      </c>
    </row>
    <row r="18" spans="2:15" ht="14.25" customHeight="1">
      <c r="B18" s="56">
        <v>8</v>
      </c>
      <c r="C18" s="57" t="s">
        <v>25</v>
      </c>
      <c r="D18" s="58">
        <v>2051</v>
      </c>
      <c r="E18" s="59">
        <v>0.04673259205249727</v>
      </c>
      <c r="F18" s="58">
        <v>2332</v>
      </c>
      <c r="G18" s="60">
        <v>0.0454279814547863</v>
      </c>
      <c r="H18" s="61">
        <v>-0.1204974271012007</v>
      </c>
      <c r="I18" s="62">
        <v>2307</v>
      </c>
      <c r="J18" s="63">
        <v>-0.11096662332032947</v>
      </c>
      <c r="K18" s="58">
        <v>2051</v>
      </c>
      <c r="L18" s="59">
        <v>0.04673259205249727</v>
      </c>
      <c r="M18" s="58">
        <v>2332</v>
      </c>
      <c r="N18" s="60">
        <v>0.0454279814547863</v>
      </c>
      <c r="O18" s="61">
        <v>-0.1204974271012007</v>
      </c>
    </row>
    <row r="19" spans="2:15" ht="14.25" customHeight="1">
      <c r="B19" s="56">
        <v>9</v>
      </c>
      <c r="C19" s="57" t="s">
        <v>28</v>
      </c>
      <c r="D19" s="58">
        <v>1659</v>
      </c>
      <c r="E19" s="59">
        <v>0.037800765585125774</v>
      </c>
      <c r="F19" s="58">
        <v>2245</v>
      </c>
      <c r="G19" s="60">
        <v>0.04373319827015234</v>
      </c>
      <c r="H19" s="61">
        <v>-0.2610244988864142</v>
      </c>
      <c r="I19" s="62">
        <v>3665</v>
      </c>
      <c r="J19" s="63">
        <v>-0.5473396998635743</v>
      </c>
      <c r="K19" s="58">
        <v>1659</v>
      </c>
      <c r="L19" s="59">
        <v>0.037800765585125774</v>
      </c>
      <c r="M19" s="58">
        <v>2245</v>
      </c>
      <c r="N19" s="60">
        <v>0.04373319827015234</v>
      </c>
      <c r="O19" s="61">
        <v>-0.2610244988864142</v>
      </c>
    </row>
    <row r="20" spans="2:15" ht="14.25" customHeight="1">
      <c r="B20" s="64">
        <v>10</v>
      </c>
      <c r="C20" s="65" t="s">
        <v>31</v>
      </c>
      <c r="D20" s="66">
        <v>1550</v>
      </c>
      <c r="E20" s="67">
        <v>0.03531717098067809</v>
      </c>
      <c r="F20" s="66">
        <v>2760</v>
      </c>
      <c r="G20" s="68">
        <v>0.05376553551252581</v>
      </c>
      <c r="H20" s="69">
        <v>-0.4384057971014492</v>
      </c>
      <c r="I20" s="70">
        <v>2061</v>
      </c>
      <c r="J20" s="71">
        <v>-0.2479378942261038</v>
      </c>
      <c r="K20" s="66">
        <v>1550</v>
      </c>
      <c r="L20" s="67">
        <v>0.03531717098067809</v>
      </c>
      <c r="M20" s="66">
        <v>2760</v>
      </c>
      <c r="N20" s="68">
        <v>0.05376553551252581</v>
      </c>
      <c r="O20" s="69">
        <v>-0.4384057971014492</v>
      </c>
    </row>
    <row r="21" spans="2:15" ht="14.25" customHeight="1">
      <c r="B21" s="48">
        <v>11</v>
      </c>
      <c r="C21" s="49" t="s">
        <v>29</v>
      </c>
      <c r="D21" s="50">
        <v>1413</v>
      </c>
      <c r="E21" s="51">
        <v>0.032195588771418156</v>
      </c>
      <c r="F21" s="50">
        <v>1754</v>
      </c>
      <c r="G21" s="52">
        <v>0.034168387423539955</v>
      </c>
      <c r="H21" s="53">
        <v>-0.19441277080957808</v>
      </c>
      <c r="I21" s="54">
        <v>1754</v>
      </c>
      <c r="J21" s="55">
        <v>-0.19441277080957808</v>
      </c>
      <c r="K21" s="50">
        <v>1413</v>
      </c>
      <c r="L21" s="51">
        <v>0.032195588771418156</v>
      </c>
      <c r="M21" s="50">
        <v>1754</v>
      </c>
      <c r="N21" s="52">
        <v>0.034168387423539955</v>
      </c>
      <c r="O21" s="53">
        <v>-0.19441277080957808</v>
      </c>
    </row>
    <row r="22" spans="2:15" ht="14.25" customHeight="1">
      <c r="B22" s="56">
        <v>12</v>
      </c>
      <c r="C22" s="57" t="s">
        <v>18</v>
      </c>
      <c r="D22" s="58">
        <v>1385</v>
      </c>
      <c r="E22" s="59">
        <v>0.03155760116660591</v>
      </c>
      <c r="F22" s="58">
        <v>1170</v>
      </c>
      <c r="G22" s="60">
        <v>0.022791911793353332</v>
      </c>
      <c r="H22" s="61">
        <v>0.18376068376068377</v>
      </c>
      <c r="I22" s="62">
        <v>2581</v>
      </c>
      <c r="J22" s="63">
        <v>-0.4633862843858969</v>
      </c>
      <c r="K22" s="58">
        <v>1385</v>
      </c>
      <c r="L22" s="59">
        <v>0.03155760116660591</v>
      </c>
      <c r="M22" s="58">
        <v>1170</v>
      </c>
      <c r="N22" s="60">
        <v>0.022791911793353332</v>
      </c>
      <c r="O22" s="61">
        <v>0.18376068376068377</v>
      </c>
    </row>
    <row r="23" spans="2:15" ht="14.25" customHeight="1">
      <c r="B23" s="56">
        <v>13</v>
      </c>
      <c r="C23" s="57" t="s">
        <v>22</v>
      </c>
      <c r="D23" s="58">
        <v>1376</v>
      </c>
      <c r="E23" s="59">
        <v>0.03135253372220197</v>
      </c>
      <c r="F23" s="58">
        <v>3633</v>
      </c>
      <c r="G23" s="60">
        <v>0.0707718081583356</v>
      </c>
      <c r="H23" s="61">
        <v>-0.6212496559317369</v>
      </c>
      <c r="I23" s="62">
        <v>2208</v>
      </c>
      <c r="J23" s="63">
        <v>-0.37681159420289856</v>
      </c>
      <c r="K23" s="58">
        <v>1376</v>
      </c>
      <c r="L23" s="59">
        <v>0.03135253372220197</v>
      </c>
      <c r="M23" s="58">
        <v>3633</v>
      </c>
      <c r="N23" s="60">
        <v>0.0707718081583356</v>
      </c>
      <c r="O23" s="61">
        <v>-0.6212496559317369</v>
      </c>
    </row>
    <row r="24" spans="2:15" ht="14.25" customHeight="1">
      <c r="B24" s="56">
        <v>14</v>
      </c>
      <c r="C24" s="57" t="s">
        <v>35</v>
      </c>
      <c r="D24" s="58">
        <v>1353</v>
      </c>
      <c r="E24" s="59">
        <v>0.030828472475391906</v>
      </c>
      <c r="F24" s="58">
        <v>797</v>
      </c>
      <c r="G24" s="60">
        <v>0.01552577239256633</v>
      </c>
      <c r="H24" s="61">
        <v>0.697616060225847</v>
      </c>
      <c r="I24" s="62">
        <v>1615</v>
      </c>
      <c r="J24" s="63">
        <v>-0.16222910216718267</v>
      </c>
      <c r="K24" s="58">
        <v>1353</v>
      </c>
      <c r="L24" s="59">
        <v>0.030828472475391906</v>
      </c>
      <c r="M24" s="58">
        <v>797</v>
      </c>
      <c r="N24" s="60">
        <v>0.01552577239256633</v>
      </c>
      <c r="O24" s="61">
        <v>0.697616060225847</v>
      </c>
    </row>
    <row r="25" spans="2:15" ht="14.25" customHeight="1">
      <c r="B25" s="64">
        <v>15</v>
      </c>
      <c r="C25" s="65" t="s">
        <v>30</v>
      </c>
      <c r="D25" s="66">
        <v>1038</v>
      </c>
      <c r="E25" s="67">
        <v>0.0236511119212541</v>
      </c>
      <c r="F25" s="66">
        <v>1251</v>
      </c>
      <c r="G25" s="68">
        <v>0.024369813379047027</v>
      </c>
      <c r="H25" s="69">
        <v>-0.170263788968825</v>
      </c>
      <c r="I25" s="70">
        <v>1461</v>
      </c>
      <c r="J25" s="71">
        <v>-0.28952772073921973</v>
      </c>
      <c r="K25" s="66">
        <v>1038</v>
      </c>
      <c r="L25" s="67">
        <v>0.0236511119212541</v>
      </c>
      <c r="M25" s="66">
        <v>1251</v>
      </c>
      <c r="N25" s="68">
        <v>0.024369813379047027</v>
      </c>
      <c r="O25" s="69">
        <v>-0.170263788968825</v>
      </c>
    </row>
    <row r="26" spans="2:15" ht="14.25" customHeight="1">
      <c r="B26" s="48">
        <v>16</v>
      </c>
      <c r="C26" s="49" t="s">
        <v>27</v>
      </c>
      <c r="D26" s="50">
        <v>956</v>
      </c>
      <c r="E26" s="51">
        <v>0.02178271965001823</v>
      </c>
      <c r="F26" s="50">
        <v>923</v>
      </c>
      <c r="G26" s="52">
        <v>0.017980285970312072</v>
      </c>
      <c r="H26" s="53">
        <v>0.03575297941495115</v>
      </c>
      <c r="I26" s="54">
        <v>1116</v>
      </c>
      <c r="J26" s="55">
        <v>-0.14336917562724016</v>
      </c>
      <c r="K26" s="50">
        <v>956</v>
      </c>
      <c r="L26" s="51">
        <v>0.02178271965001823</v>
      </c>
      <c r="M26" s="50">
        <v>923</v>
      </c>
      <c r="N26" s="52">
        <v>0.017980285970312072</v>
      </c>
      <c r="O26" s="53">
        <v>0.03575297941495115</v>
      </c>
    </row>
    <row r="27" spans="2:15" ht="14.25" customHeight="1">
      <c r="B27" s="56">
        <v>17</v>
      </c>
      <c r="C27" s="57" t="s">
        <v>52</v>
      </c>
      <c r="D27" s="58">
        <v>906</v>
      </c>
      <c r="E27" s="59">
        <v>0.020643456069996353</v>
      </c>
      <c r="F27" s="58">
        <v>747</v>
      </c>
      <c r="G27" s="60">
        <v>0.014551759068064052</v>
      </c>
      <c r="H27" s="61">
        <v>0.21285140562248994</v>
      </c>
      <c r="I27" s="62">
        <v>1327</v>
      </c>
      <c r="J27" s="63">
        <v>-0.31725697061039937</v>
      </c>
      <c r="K27" s="58">
        <v>906</v>
      </c>
      <c r="L27" s="59">
        <v>0.020643456069996353</v>
      </c>
      <c r="M27" s="58">
        <v>747</v>
      </c>
      <c r="N27" s="60">
        <v>0.014551759068064052</v>
      </c>
      <c r="O27" s="61">
        <v>0.21285140562248994</v>
      </c>
    </row>
    <row r="28" spans="2:15" ht="14.25" customHeight="1">
      <c r="B28" s="56">
        <v>18</v>
      </c>
      <c r="C28" s="57" t="s">
        <v>36</v>
      </c>
      <c r="D28" s="58">
        <v>701</v>
      </c>
      <c r="E28" s="59">
        <v>0.01597247539190667</v>
      </c>
      <c r="F28" s="58">
        <v>699</v>
      </c>
      <c r="G28" s="60">
        <v>0.013616706276541863</v>
      </c>
      <c r="H28" s="61">
        <v>0.0028612303290413976</v>
      </c>
      <c r="I28" s="62">
        <v>761</v>
      </c>
      <c r="J28" s="63">
        <v>-0.0788436268068331</v>
      </c>
      <c r="K28" s="58">
        <v>701</v>
      </c>
      <c r="L28" s="59">
        <v>0.01597247539190667</v>
      </c>
      <c r="M28" s="58">
        <v>699</v>
      </c>
      <c r="N28" s="60">
        <v>0.013616706276541863</v>
      </c>
      <c r="O28" s="61">
        <v>0.0028612303290413976</v>
      </c>
    </row>
    <row r="29" spans="2:15" ht="14.25" customHeight="1">
      <c r="B29" s="56">
        <v>19</v>
      </c>
      <c r="C29" s="57" t="s">
        <v>32</v>
      </c>
      <c r="D29" s="58">
        <v>641</v>
      </c>
      <c r="E29" s="59">
        <v>0.014605359095880423</v>
      </c>
      <c r="F29" s="58">
        <v>821</v>
      </c>
      <c r="G29" s="60">
        <v>0.015993298788327424</v>
      </c>
      <c r="H29" s="61">
        <v>-0.2192448233861145</v>
      </c>
      <c r="I29" s="62">
        <v>953</v>
      </c>
      <c r="J29" s="63">
        <v>-0.3273871983210913</v>
      </c>
      <c r="K29" s="58">
        <v>641</v>
      </c>
      <c r="L29" s="59">
        <v>0.014605359095880423</v>
      </c>
      <c r="M29" s="58">
        <v>821</v>
      </c>
      <c r="N29" s="60">
        <v>0.015993298788327424</v>
      </c>
      <c r="O29" s="61">
        <v>-0.2192448233861145</v>
      </c>
    </row>
    <row r="30" spans="2:15" ht="14.25" customHeight="1">
      <c r="B30" s="64">
        <v>20</v>
      </c>
      <c r="C30" s="65" t="s">
        <v>37</v>
      </c>
      <c r="D30" s="66">
        <v>563</v>
      </c>
      <c r="E30" s="67">
        <v>0.0128281079110463</v>
      </c>
      <c r="F30" s="66">
        <v>626</v>
      </c>
      <c r="G30" s="68">
        <v>0.012194646822768536</v>
      </c>
      <c r="H30" s="69">
        <v>-0.10063897763578278</v>
      </c>
      <c r="I30" s="70">
        <v>590</v>
      </c>
      <c r="J30" s="71">
        <v>-0.045762711864406724</v>
      </c>
      <c r="K30" s="66">
        <v>563</v>
      </c>
      <c r="L30" s="67">
        <v>0.0128281079110463</v>
      </c>
      <c r="M30" s="66">
        <v>626</v>
      </c>
      <c r="N30" s="68">
        <v>0.012194646822768536</v>
      </c>
      <c r="O30" s="69">
        <v>-0.10063897763578278</v>
      </c>
    </row>
    <row r="31" spans="2:15" ht="14.25" customHeight="1">
      <c r="B31" s="151" t="s">
        <v>50</v>
      </c>
      <c r="C31" s="152"/>
      <c r="D31" s="25">
        <f>SUM(D11:D30)</f>
        <v>41192</v>
      </c>
      <c r="E31" s="4">
        <f>D31/D33</f>
        <v>0.9385709077652206</v>
      </c>
      <c r="F31" s="25">
        <f>SUM(F11:F30)</f>
        <v>47744</v>
      </c>
      <c r="G31" s="4">
        <f>F31/F33</f>
        <v>0.9300658433007364</v>
      </c>
      <c r="H31" s="7">
        <f>D31/F31-1</f>
        <v>-0.1372319034852547</v>
      </c>
      <c r="I31" s="25">
        <f>SUM(I11:I30)</f>
        <v>54535</v>
      </c>
      <c r="J31" s="4">
        <f>D31/I31-1</f>
        <v>-0.24466856147428262</v>
      </c>
      <c r="K31" s="25">
        <f>SUM(K11:K30)</f>
        <v>41192</v>
      </c>
      <c r="L31" s="4">
        <f>K31/K33</f>
        <v>0.9385709077652206</v>
      </c>
      <c r="M31" s="25">
        <f>SUM(M11:M30)</f>
        <v>47744</v>
      </c>
      <c r="N31" s="4">
        <f>M31/M33</f>
        <v>0.9300658433007364</v>
      </c>
      <c r="O31" s="7">
        <f>K31/M31-1</f>
        <v>-0.1372319034852547</v>
      </c>
    </row>
    <row r="32" spans="2:15" ht="14.25" customHeight="1">
      <c r="B32" s="151" t="s">
        <v>12</v>
      </c>
      <c r="C32" s="152"/>
      <c r="D32" s="3">
        <f>D33-SUM(D11:D30)</f>
        <v>2696</v>
      </c>
      <c r="E32" s="4">
        <f>D32/D33</f>
        <v>0.06142909223477944</v>
      </c>
      <c r="F32" s="5">
        <f>F33-SUM(F11:F30)</f>
        <v>3590</v>
      </c>
      <c r="G32" s="6">
        <f>F32/F33</f>
        <v>0.06993415669926364</v>
      </c>
      <c r="H32" s="7">
        <f>D32/F32-1</f>
        <v>-0.24902506963788296</v>
      </c>
      <c r="I32" s="5">
        <f>I33-SUM(I11:I30)</f>
        <v>5541</v>
      </c>
      <c r="J32" s="8">
        <f>D32/I32-1</f>
        <v>-0.5134452264934127</v>
      </c>
      <c r="K32" s="3">
        <f>K33-SUM(K11:K30)</f>
        <v>2696</v>
      </c>
      <c r="L32" s="4">
        <f>K32/K33</f>
        <v>0.06142909223477944</v>
      </c>
      <c r="M32" s="3">
        <f>M33-SUM(M11:M30)</f>
        <v>3590</v>
      </c>
      <c r="N32" s="4">
        <f>M32/M33</f>
        <v>0.06993415669926364</v>
      </c>
      <c r="O32" s="7">
        <f>K32/M32-1</f>
        <v>-0.24902506963788296</v>
      </c>
    </row>
    <row r="33" spans="2:16" ht="14.25" customHeight="1">
      <c r="B33" s="143" t="s">
        <v>13</v>
      </c>
      <c r="C33" s="144"/>
      <c r="D33" s="43">
        <v>43888</v>
      </c>
      <c r="E33" s="72">
        <v>1</v>
      </c>
      <c r="F33" s="43">
        <v>51334</v>
      </c>
      <c r="G33" s="73">
        <v>1</v>
      </c>
      <c r="H33" s="40">
        <v>-0.14505006428487943</v>
      </c>
      <c r="I33" s="44">
        <v>60076</v>
      </c>
      <c r="J33" s="41">
        <v>-0.26945868566482456</v>
      </c>
      <c r="K33" s="43">
        <v>43888</v>
      </c>
      <c r="L33" s="72">
        <v>1</v>
      </c>
      <c r="M33" s="43">
        <v>51334</v>
      </c>
      <c r="N33" s="73">
        <v>1</v>
      </c>
      <c r="O33" s="40">
        <v>-0.14505006428487943</v>
      </c>
      <c r="P33" s="13"/>
    </row>
    <row r="34" ht="14.25" customHeight="1">
      <c r="B34" t="s">
        <v>76</v>
      </c>
    </row>
    <row r="35" ht="14.25">
      <c r="B35" s="9" t="s">
        <v>78</v>
      </c>
    </row>
  </sheetData>
  <sheetProtection/>
  <mergeCells count="26">
    <mergeCell ref="B31:C31"/>
    <mergeCell ref="B32:C32"/>
    <mergeCell ref="B33:C33"/>
    <mergeCell ref="B8:B10"/>
    <mergeCell ref="C8:C10"/>
    <mergeCell ref="H9:H10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</mergeCells>
  <conditionalFormatting sqref="H32 J32 O32">
    <cfRule type="cellIs" priority="384" dxfId="100" operator="lessThan">
      <formula>0</formula>
    </cfRule>
  </conditionalFormatting>
  <conditionalFormatting sqref="H31 O31">
    <cfRule type="cellIs" priority="189" dxfId="100" operator="lessThan">
      <formula>0</formula>
    </cfRule>
  </conditionalFormatting>
  <conditionalFormatting sqref="H11:H15 J11:J15 O11:O15">
    <cfRule type="cellIs" priority="7" dxfId="100" operator="lessThan">
      <formula>0</formula>
    </cfRule>
  </conditionalFormatting>
  <conditionalFormatting sqref="H16:H30 J16:J30 O16:O30">
    <cfRule type="cellIs" priority="6" dxfId="100" operator="lessThan">
      <formula>0</formula>
    </cfRule>
  </conditionalFormatting>
  <conditionalFormatting sqref="D11:E30 G11:J30 L11:L30 N11:O30">
    <cfRule type="cellIs" priority="5" dxfId="101" operator="equal">
      <formula>0</formula>
    </cfRule>
  </conditionalFormatting>
  <conditionalFormatting sqref="F11:F30">
    <cfRule type="cellIs" priority="4" dxfId="101" operator="equal">
      <formula>0</formula>
    </cfRule>
  </conditionalFormatting>
  <conditionalFormatting sqref="K11:K30">
    <cfRule type="cellIs" priority="3" dxfId="101" operator="equal">
      <formula>0</formula>
    </cfRule>
  </conditionalFormatting>
  <conditionalFormatting sqref="M11:M30">
    <cfRule type="cellIs" priority="2" dxfId="101" operator="equal">
      <formula>0</formula>
    </cfRule>
  </conditionalFormatting>
  <conditionalFormatting sqref="O33 J33 H33">
    <cfRule type="cellIs" priority="1" dxfId="100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Ewa_Szelag</cp:lastModifiedBy>
  <cp:lastPrinted>2014-07-02T18:05:00Z</cp:lastPrinted>
  <dcterms:created xsi:type="dcterms:W3CDTF">2011-02-07T09:02:19Z</dcterms:created>
  <dcterms:modified xsi:type="dcterms:W3CDTF">2020-02-05T12:36:30Z</dcterms:modified>
  <cp:category/>
  <cp:version/>
  <cp:contentType/>
  <cp:contentStatus/>
</cp:coreProperties>
</file>